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D:\UFO\Year end March 27\MIS\June 26\"/>
    </mc:Choice>
  </mc:AlternateContent>
  <xr:revisionPtr revIDLastSave="0" documentId="13_ncr:1_{B0748E81-B15D-4868-8C6A-0DB8AEC961A6}" xr6:coauthVersionLast="47" xr6:coauthVersionMax="47" xr10:uidLastSave="{00000000-0000-0000-0000-000000000000}"/>
  <bookViews>
    <workbookView xWindow="-120" yWindow="-120" windowWidth="20730" windowHeight="11160" xr2:uid="{7BE4DCBA-FEF2-4B0A-9C64-33A70134C924}"/>
  </bookViews>
  <sheets>
    <sheet name="Reg 33-P&amp;L Q4 FY26" sheetId="1" r:id="rId1"/>
    <sheet name="Reg 33-notes Q4 FY26" sheetId="2" r:id="rId2"/>
  </sheets>
  <externalReferences>
    <externalReference r:id="rId3"/>
    <externalReference r:id="rId4"/>
    <externalReference r:id="rId5"/>
  </externalReferences>
  <definedNames>
    <definedName name="\a" localSheetId="1">#REF!</definedName>
    <definedName name="\a" localSheetId="0">#REF!</definedName>
    <definedName name="\a">#REF!</definedName>
    <definedName name="\B" localSheetId="1">#REF!</definedName>
    <definedName name="\B">#REF!</definedName>
    <definedName name="\C" localSheetId="1">#REF!</definedName>
    <definedName name="\C" localSheetId="0">#REF!</definedName>
    <definedName name="\C">#REF!</definedName>
    <definedName name="\D" localSheetId="1">#REF!</definedName>
    <definedName name="\D" localSheetId="0">#REF!</definedName>
    <definedName name="\D">#REF!</definedName>
    <definedName name="\k" localSheetId="1">#REF!</definedName>
    <definedName name="\k">#REF!</definedName>
    <definedName name="\q" localSheetId="1">#REF!</definedName>
    <definedName name="\q" localSheetId="0">#REF!</definedName>
    <definedName name="\q">#REF!</definedName>
    <definedName name="\s" localSheetId="1">#REF!</definedName>
    <definedName name="\s" localSheetId="0">#REF!</definedName>
    <definedName name="\s">#REF!</definedName>
    <definedName name="\v" localSheetId="1">#REF!</definedName>
    <definedName name="\v" localSheetId="0">#REF!</definedName>
    <definedName name="\v">#REF!</definedName>
    <definedName name="\x" localSheetId="1">#REF!</definedName>
    <definedName name="\x" localSheetId="0">#REF!</definedName>
    <definedName name="\x">#REF!</definedName>
    <definedName name="\z" localSheetId="1">#REF!</definedName>
    <definedName name="\z">#REF!</definedName>
    <definedName name="\ZC" localSheetId="1">#REF!</definedName>
    <definedName name="\ZC">#REF!</definedName>
    <definedName name="_" localSheetId="1">#REF!</definedName>
    <definedName name="_">#REF!</definedName>
    <definedName name="__________cap10" localSheetId="1">#REF!</definedName>
    <definedName name="__________cap10" localSheetId="0">#REF!</definedName>
    <definedName name="__________cap10">#REF!</definedName>
    <definedName name="__________cap11" localSheetId="1">#REF!</definedName>
    <definedName name="__________cap11" localSheetId="0">#REF!</definedName>
    <definedName name="__________cap11">#REF!</definedName>
    <definedName name="__________cap12" localSheetId="1">#REF!</definedName>
    <definedName name="__________cap12" localSheetId="0">#REF!</definedName>
    <definedName name="__________cap12">#REF!</definedName>
    <definedName name="__________cap13" localSheetId="1">#REF!</definedName>
    <definedName name="__________cap13" localSheetId="0">#REF!</definedName>
    <definedName name="__________cap13">#REF!</definedName>
    <definedName name="__________cap14" localSheetId="1">#REF!</definedName>
    <definedName name="__________cap14" localSheetId="0">#REF!</definedName>
    <definedName name="__________cap14">#REF!</definedName>
    <definedName name="__________cap15" localSheetId="1">#REF!</definedName>
    <definedName name="__________cap15" localSheetId="0">#REF!</definedName>
    <definedName name="__________cap15">#REF!</definedName>
    <definedName name="__________cap6" localSheetId="1">#REF!</definedName>
    <definedName name="__________cap6" localSheetId="0">#REF!</definedName>
    <definedName name="__________cap6">#REF!</definedName>
    <definedName name="__________cap7" localSheetId="1">#REF!</definedName>
    <definedName name="__________cap7" localSheetId="0">#REF!</definedName>
    <definedName name="__________cap7">#REF!</definedName>
    <definedName name="__________cap8" localSheetId="1">#REF!</definedName>
    <definedName name="__________cap8" localSheetId="0">#REF!</definedName>
    <definedName name="__________cap8">#REF!</definedName>
    <definedName name="__________cap9" localSheetId="1">#REF!</definedName>
    <definedName name="__________cap9" localSheetId="0">#REF!</definedName>
    <definedName name="__________cap9">#REF!</definedName>
    <definedName name="__________GBP1" localSheetId="1">#REF!,#REF!,#REF!,#REF!,#REF!,#REF!</definedName>
    <definedName name="__________GBP1" localSheetId="0">#REF!,#REF!,#REF!,#REF!,#REF!,#REF!</definedName>
    <definedName name="__________GBP1">#REF!,#REF!,#REF!,#REF!,#REF!,#REF!</definedName>
    <definedName name="__________gfa11" localSheetId="1">#REF!</definedName>
    <definedName name="__________gfa11" localSheetId="0">#REF!</definedName>
    <definedName name="__________gfa11">#REF!</definedName>
    <definedName name="__________gfa12" localSheetId="1">#REF!</definedName>
    <definedName name="__________gfa12" localSheetId="0">#REF!</definedName>
    <definedName name="__________gfa12">#REF!</definedName>
    <definedName name="__________gfa13" localSheetId="1">#REF!</definedName>
    <definedName name="__________gfa13" localSheetId="0">#REF!</definedName>
    <definedName name="__________gfa13">#REF!</definedName>
    <definedName name="__________gfa14" localSheetId="1">#REF!</definedName>
    <definedName name="__________gfa14" localSheetId="0">#REF!</definedName>
    <definedName name="__________gfa14">#REF!</definedName>
    <definedName name="__________gfa15" localSheetId="1">#REF!</definedName>
    <definedName name="__________gfa15" localSheetId="0">#REF!</definedName>
    <definedName name="__________gfa15">#REF!</definedName>
    <definedName name="__________gfa6" localSheetId="1">#REF!</definedName>
    <definedName name="__________gfa6" localSheetId="0">#REF!</definedName>
    <definedName name="__________gfa6">#REF!</definedName>
    <definedName name="__________gfa7" localSheetId="1">#REF!</definedName>
    <definedName name="__________gfa7" localSheetId="0">#REF!</definedName>
    <definedName name="__________gfa7">#REF!</definedName>
    <definedName name="__________gfa8" localSheetId="1">#REF!</definedName>
    <definedName name="__________gfa8" localSheetId="0">#REF!</definedName>
    <definedName name="__________gfa8">#REF!</definedName>
    <definedName name="__________gfa9" localSheetId="1">#REF!</definedName>
    <definedName name="__________gfa9" localSheetId="0">#REF!</definedName>
    <definedName name="__________gfa9">#REF!</definedName>
    <definedName name="__________inv3" localSheetId="1">#REF!</definedName>
    <definedName name="__________inv3" localSheetId="0">#REF!</definedName>
    <definedName name="__________inv3">#REF!</definedName>
    <definedName name="__________inv4" localSheetId="1">#REF!</definedName>
    <definedName name="__________inv4" localSheetId="0">#REF!</definedName>
    <definedName name="__________inv4">#REF!</definedName>
    <definedName name="__________inv5" localSheetId="1">#REF!</definedName>
    <definedName name="__________inv5" localSheetId="0">#REF!</definedName>
    <definedName name="__________inv5">#REF!</definedName>
    <definedName name="__________inv6" localSheetId="1">#REF!</definedName>
    <definedName name="__________inv6" localSheetId="0">#REF!</definedName>
    <definedName name="__________inv6">#REF!</definedName>
    <definedName name="__________nfa10" localSheetId="1">#REF!</definedName>
    <definedName name="__________nfa10" localSheetId="0">#REF!</definedName>
    <definedName name="__________nfa10">#REF!</definedName>
    <definedName name="__________nfa11" localSheetId="1">#REF!</definedName>
    <definedName name="__________nfa11" localSheetId="0">#REF!</definedName>
    <definedName name="__________nfa11">#REF!</definedName>
    <definedName name="__________nfa12" localSheetId="1">#REF!</definedName>
    <definedName name="__________nfa12" localSheetId="0">#REF!</definedName>
    <definedName name="__________nfa12">#REF!</definedName>
    <definedName name="__________nfa13" localSheetId="1">#REF!</definedName>
    <definedName name="__________nfa13" localSheetId="0">#REF!</definedName>
    <definedName name="__________nfa13">#REF!</definedName>
    <definedName name="__________nfa14" localSheetId="1">#REF!</definedName>
    <definedName name="__________nfa14" localSheetId="0">#REF!</definedName>
    <definedName name="__________nfa14">#REF!</definedName>
    <definedName name="__________nfa15" localSheetId="1">#REF!</definedName>
    <definedName name="__________nfa15" localSheetId="0">#REF!</definedName>
    <definedName name="__________nfa15">#REF!</definedName>
    <definedName name="__________nfa6" localSheetId="1">#REF!</definedName>
    <definedName name="__________nfa6" localSheetId="0">#REF!</definedName>
    <definedName name="__________nfa6">#REF!</definedName>
    <definedName name="__________nfa7" localSheetId="1">#REF!</definedName>
    <definedName name="__________nfa7" localSheetId="0">#REF!</definedName>
    <definedName name="__________nfa7">#REF!</definedName>
    <definedName name="__________nfa8" localSheetId="1">#REF!</definedName>
    <definedName name="__________nfa8" localSheetId="0">#REF!</definedName>
    <definedName name="__________nfa8">#REF!</definedName>
    <definedName name="__________nfa9" localSheetId="1">#REF!</definedName>
    <definedName name="__________nfa9" localSheetId="0">#REF!</definedName>
    <definedName name="__________nfa9">#REF!</definedName>
    <definedName name="__________owc3" localSheetId="1">#REF!</definedName>
    <definedName name="__________owc3" localSheetId="0">#REF!</definedName>
    <definedName name="__________owc3">#REF!</definedName>
    <definedName name="__________owc4" localSheetId="1">#REF!</definedName>
    <definedName name="__________owc4" localSheetId="0">#REF!</definedName>
    <definedName name="__________owc4">#REF!</definedName>
    <definedName name="__________owc5" localSheetId="1">#REF!</definedName>
    <definedName name="__________owc5" localSheetId="0">#REF!</definedName>
    <definedName name="__________owc5">#REF!</definedName>
    <definedName name="__________owc6" localSheetId="1">#REF!</definedName>
    <definedName name="__________owc6" localSheetId="0">#REF!</definedName>
    <definedName name="__________owc6">#REF!</definedName>
    <definedName name="__________ps2" localSheetId="1">#REF!</definedName>
    <definedName name="__________ps2" localSheetId="0">#REF!</definedName>
    <definedName name="__________ps2">#REF!</definedName>
    <definedName name="__________ps3" localSheetId="1">#REF!</definedName>
    <definedName name="__________ps3" localSheetId="0">#REF!</definedName>
    <definedName name="__________ps3">#REF!</definedName>
    <definedName name="__________res1" localSheetId="1">#REF!</definedName>
    <definedName name="__________res1" localSheetId="0">#REF!</definedName>
    <definedName name="__________res1">#REF!</definedName>
    <definedName name="__________res2" localSheetId="1">#REF!</definedName>
    <definedName name="__________res2" localSheetId="0">#REF!</definedName>
    <definedName name="__________res2">#REF!</definedName>
    <definedName name="__________res3" localSheetId="1">#REF!</definedName>
    <definedName name="__________res3" localSheetId="0">#REF!</definedName>
    <definedName name="__________res3">#REF!</definedName>
    <definedName name="__________slm14" localSheetId="1">#REF!</definedName>
    <definedName name="__________slm14" localSheetId="0">#REF!</definedName>
    <definedName name="__________slm14">#REF!</definedName>
    <definedName name="__________slm15" localSheetId="1">#REF!</definedName>
    <definedName name="__________slm15" localSheetId="0">#REF!</definedName>
    <definedName name="__________slm15">#REF!</definedName>
    <definedName name="__________slm6" localSheetId="1">#REF!</definedName>
    <definedName name="__________slm6" localSheetId="0">#REF!</definedName>
    <definedName name="__________slm6">#REF!</definedName>
    <definedName name="__________slm7" localSheetId="1">#REF!</definedName>
    <definedName name="__________slm7" localSheetId="0">#REF!</definedName>
    <definedName name="__________slm7">#REF!</definedName>
    <definedName name="__________slm8" localSheetId="1">#REF!</definedName>
    <definedName name="__________slm8" localSheetId="0">#REF!</definedName>
    <definedName name="__________slm8">#REF!</definedName>
    <definedName name="__________slm9" localSheetId="1">#REF!</definedName>
    <definedName name="__________slm9" localSheetId="0">#REF!</definedName>
    <definedName name="__________slm9">#REF!</definedName>
    <definedName name="__________wdv10" localSheetId="1">#REF!</definedName>
    <definedName name="__________wdv10" localSheetId="0">#REF!</definedName>
    <definedName name="__________wdv10">#REF!</definedName>
    <definedName name="__________wdv11" localSheetId="1">#REF!</definedName>
    <definedName name="__________wdv11" localSheetId="0">#REF!</definedName>
    <definedName name="__________wdv11">#REF!</definedName>
    <definedName name="__________wdv12" localSheetId="1">#REF!</definedName>
    <definedName name="__________wdv12" localSheetId="0">#REF!</definedName>
    <definedName name="__________wdv12">#REF!</definedName>
    <definedName name="__________wdv13" localSheetId="1">#REF!</definedName>
    <definedName name="__________wdv13" localSheetId="0">#REF!</definedName>
    <definedName name="__________wdv13">#REF!</definedName>
    <definedName name="__________wdv14" localSheetId="1">#REF!</definedName>
    <definedName name="__________wdv14" localSheetId="0">#REF!</definedName>
    <definedName name="__________wdv14">#REF!</definedName>
    <definedName name="__________wdv15" localSheetId="1">#REF!</definedName>
    <definedName name="__________wdv15" localSheetId="0">#REF!</definedName>
    <definedName name="__________wdv15">#REF!</definedName>
    <definedName name="__________wdv6" localSheetId="1">#REF!</definedName>
    <definedName name="__________wdv6" localSheetId="0">#REF!</definedName>
    <definedName name="__________wdv6">#REF!</definedName>
    <definedName name="__________wdv7" localSheetId="1">#REF!</definedName>
    <definedName name="__________wdv7" localSheetId="0">#REF!</definedName>
    <definedName name="__________wdv7">#REF!</definedName>
    <definedName name="__________wdv8" localSheetId="1">#REF!</definedName>
    <definedName name="__________wdv8" localSheetId="0">#REF!</definedName>
    <definedName name="__________wdv8">#REF!</definedName>
    <definedName name="__________wdv9" localSheetId="1">#REF!</definedName>
    <definedName name="__________wdv9" localSheetId="0">#REF!</definedName>
    <definedName name="__________wdv9">#REF!</definedName>
    <definedName name="_________LT2" localSheetId="1">#REF!</definedName>
    <definedName name="_________LT2">#REF!</definedName>
    <definedName name="_________LT3" localSheetId="1">#REF!</definedName>
    <definedName name="_________LT3">#REF!</definedName>
    <definedName name="_________Met1" localSheetId="1">#REF!</definedName>
    <definedName name="_________Met1">#REF!</definedName>
    <definedName name="_________Met2" localSheetId="1">#REF!</definedName>
    <definedName name="_________Met2">#REF!</definedName>
    <definedName name="_________Met3" localSheetId="1">#REF!</definedName>
    <definedName name="_________Met3">#REF!</definedName>
    <definedName name="_________Met4" localSheetId="1">#REF!</definedName>
    <definedName name="_________Met4">#REF!</definedName>
    <definedName name="_________Met5" localSheetId="1">#REF!</definedName>
    <definedName name="_________Met5">#REF!</definedName>
    <definedName name="_________Met6" localSheetId="1">#REF!</definedName>
    <definedName name="_________Met6">#REF!</definedName>
    <definedName name="_________Met7" localSheetId="1">#REF!</definedName>
    <definedName name="_________Met7">#REF!</definedName>
    <definedName name="_________Met8" localSheetId="1">#REF!</definedName>
    <definedName name="_________Met8">#REF!</definedName>
    <definedName name="_________MT1" localSheetId="1">#REF!</definedName>
    <definedName name="_________MT1">#REF!</definedName>
    <definedName name="_________MT2" localSheetId="1">#REF!</definedName>
    <definedName name="_________MT2">#REF!</definedName>
    <definedName name="_________MT3" localSheetId="1">#REF!</definedName>
    <definedName name="_________MT3">#REF!</definedName>
    <definedName name="________kda1">#N/A</definedName>
    <definedName name="________LT1" localSheetId="1">#REF!</definedName>
    <definedName name="________LT1">#REF!</definedName>
    <definedName name="________LT2" localSheetId="1">#REF!</definedName>
    <definedName name="________LT2">#REF!</definedName>
    <definedName name="________LT3" localSheetId="1">#REF!</definedName>
    <definedName name="________LT3">#REF!</definedName>
    <definedName name="________Met1" localSheetId="1">#REF!</definedName>
    <definedName name="________Met1">#REF!</definedName>
    <definedName name="________Met2" localSheetId="1">#REF!</definedName>
    <definedName name="________Met2">#REF!</definedName>
    <definedName name="________Met3" localSheetId="1">#REF!</definedName>
    <definedName name="________Met3">#REF!</definedName>
    <definedName name="________Met4" localSheetId="1">#REF!</definedName>
    <definedName name="________Met4">#REF!</definedName>
    <definedName name="________Met5" localSheetId="1">#REF!</definedName>
    <definedName name="________Met5">#REF!</definedName>
    <definedName name="________Met6" localSheetId="1">#REF!</definedName>
    <definedName name="________Met6">#REF!</definedName>
    <definedName name="________Met7" localSheetId="1">#REF!</definedName>
    <definedName name="________Met7">#REF!</definedName>
    <definedName name="________Met8" localSheetId="1">#REF!</definedName>
    <definedName name="________Met8">#REF!</definedName>
    <definedName name="________MT1" localSheetId="1">#REF!</definedName>
    <definedName name="________MT1">#REF!</definedName>
    <definedName name="________MT2" localSheetId="1">#REF!</definedName>
    <definedName name="________MT2">#REF!</definedName>
    <definedName name="________MT3" localSheetId="1">#REF!</definedName>
    <definedName name="________MT3">#REF!</definedName>
    <definedName name="________nfa14" localSheetId="1">#REF!</definedName>
    <definedName name="________nfa14" localSheetId="0">#REF!</definedName>
    <definedName name="________nfa14">#REF!</definedName>
    <definedName name="________nfa15" localSheetId="1">#REF!</definedName>
    <definedName name="________nfa15" localSheetId="0">#REF!</definedName>
    <definedName name="________nfa15">#REF!</definedName>
    <definedName name="________nfa6" localSheetId="1">#REF!</definedName>
    <definedName name="________nfa6" localSheetId="0">#REF!</definedName>
    <definedName name="________nfa6">#REF!</definedName>
    <definedName name="________nfa7" localSheetId="1">#REF!</definedName>
    <definedName name="________nfa7" localSheetId="0">#REF!</definedName>
    <definedName name="________nfa7">#REF!</definedName>
    <definedName name="________nfa8" localSheetId="1">#REF!</definedName>
    <definedName name="________nfa8" localSheetId="0">#REF!</definedName>
    <definedName name="________nfa8">#REF!</definedName>
    <definedName name="________nfa9" localSheetId="1">#REF!</definedName>
    <definedName name="________nfa9" localSheetId="0">#REF!</definedName>
    <definedName name="________nfa9">#REF!</definedName>
    <definedName name="________owc3" localSheetId="1">#REF!</definedName>
    <definedName name="________owc3" localSheetId="0">#REF!</definedName>
    <definedName name="________owc3">#REF!</definedName>
    <definedName name="________owc4" localSheetId="1">#REF!</definedName>
    <definedName name="________owc4" localSheetId="0">#REF!</definedName>
    <definedName name="________owc4">#REF!</definedName>
    <definedName name="________owc5" localSheetId="1">#REF!</definedName>
    <definedName name="________owc5" localSheetId="0">#REF!</definedName>
    <definedName name="________owc5">#REF!</definedName>
    <definedName name="________owc6" localSheetId="1">#REF!</definedName>
    <definedName name="________owc6" localSheetId="0">#REF!</definedName>
    <definedName name="________owc6">#REF!</definedName>
    <definedName name="________ps2" localSheetId="1">#REF!</definedName>
    <definedName name="________ps2" localSheetId="0">#REF!</definedName>
    <definedName name="________ps2">#REF!</definedName>
    <definedName name="________ps3" localSheetId="1">#REF!</definedName>
    <definedName name="________ps3" localSheetId="0">#REF!</definedName>
    <definedName name="________ps3">#REF!</definedName>
    <definedName name="________Q22">#N/A</definedName>
    <definedName name="________res1" localSheetId="1">#REF!</definedName>
    <definedName name="________res1" localSheetId="0">#REF!</definedName>
    <definedName name="________res1">#REF!</definedName>
    <definedName name="________res2" localSheetId="1">#REF!</definedName>
    <definedName name="________res2" localSheetId="0">#REF!</definedName>
    <definedName name="________res2">#REF!</definedName>
    <definedName name="________res3" localSheetId="1">#REF!</definedName>
    <definedName name="________res3" localSheetId="0">#REF!</definedName>
    <definedName name="________res3">#REF!</definedName>
    <definedName name="________sa1">#N/A</definedName>
    <definedName name="________sa2">#N/A</definedName>
    <definedName name="________sa3">#N/A</definedName>
    <definedName name="________sa4">#N/A</definedName>
    <definedName name="________sa5">#N/A</definedName>
    <definedName name="________slm12" localSheetId="1">#REF!</definedName>
    <definedName name="________slm12" localSheetId="0">#REF!</definedName>
    <definedName name="________slm12">#REF!</definedName>
    <definedName name="________slm13" localSheetId="1">#REF!</definedName>
    <definedName name="________slm13" localSheetId="0">#REF!</definedName>
    <definedName name="________slm13">#REF!</definedName>
    <definedName name="________slm14" localSheetId="1">#REF!</definedName>
    <definedName name="________slm14" localSheetId="0">#REF!</definedName>
    <definedName name="________slm14">#REF!</definedName>
    <definedName name="________slm15" localSheetId="1">#REF!</definedName>
    <definedName name="________slm15" localSheetId="0">#REF!</definedName>
    <definedName name="________slm15">#REF!</definedName>
    <definedName name="________slm6" localSheetId="1">#REF!</definedName>
    <definedName name="________slm6" localSheetId="0">#REF!</definedName>
    <definedName name="________slm6">#REF!</definedName>
    <definedName name="________slm7" localSheetId="1">#REF!</definedName>
    <definedName name="________slm7" localSheetId="0">#REF!</definedName>
    <definedName name="________slm7">#REF!</definedName>
    <definedName name="________slm8" localSheetId="1">#REF!</definedName>
    <definedName name="________slm8" localSheetId="0">#REF!</definedName>
    <definedName name="________slm8">#REF!</definedName>
    <definedName name="________slm9" localSheetId="1">#REF!</definedName>
    <definedName name="________slm9" localSheetId="0">#REF!</definedName>
    <definedName name="________slm9">#REF!</definedName>
    <definedName name="________wdv10" localSheetId="1">#REF!</definedName>
    <definedName name="________wdv10" localSheetId="0">#REF!</definedName>
    <definedName name="________wdv10">#REF!</definedName>
    <definedName name="________wdv11" localSheetId="1">#REF!</definedName>
    <definedName name="________wdv11" localSheetId="0">#REF!</definedName>
    <definedName name="________wdv11">#REF!</definedName>
    <definedName name="________wdv12" localSheetId="1">#REF!</definedName>
    <definedName name="________wdv12" localSheetId="0">#REF!</definedName>
    <definedName name="________wdv12">#REF!</definedName>
    <definedName name="________wdv13" localSheetId="1">#REF!</definedName>
    <definedName name="________wdv13" localSheetId="0">#REF!</definedName>
    <definedName name="________wdv13">#REF!</definedName>
    <definedName name="________wdv14" localSheetId="1">#REF!</definedName>
    <definedName name="________wdv14" localSheetId="0">#REF!</definedName>
    <definedName name="________wdv14">#REF!</definedName>
    <definedName name="________wdv15" localSheetId="1">#REF!</definedName>
    <definedName name="________wdv15" localSheetId="0">#REF!</definedName>
    <definedName name="________wdv15">#REF!</definedName>
    <definedName name="________wdv6" localSheetId="1">#REF!</definedName>
    <definedName name="________wdv6" localSheetId="0">#REF!</definedName>
    <definedName name="________wdv6">#REF!</definedName>
    <definedName name="________wdv7" localSheetId="1">#REF!</definedName>
    <definedName name="________wdv7" localSheetId="0">#REF!</definedName>
    <definedName name="________wdv7">#REF!</definedName>
    <definedName name="________wdv8" localSheetId="1">#REF!</definedName>
    <definedName name="________wdv8" localSheetId="0">#REF!</definedName>
    <definedName name="________wdv8">#REF!</definedName>
    <definedName name="________wdv9" localSheetId="1">#REF!</definedName>
    <definedName name="________wdv9" localSheetId="0">#REF!</definedName>
    <definedName name="________wdv9">#REF!</definedName>
    <definedName name="________WT1" localSheetId="1">#REF!</definedName>
    <definedName name="________WT1">#REF!</definedName>
    <definedName name="________WT2" localSheetId="1">#REF!</definedName>
    <definedName name="________WT2">#REF!</definedName>
    <definedName name="________WT3" localSheetId="1">#REF!</definedName>
    <definedName name="________WT3">#REF!</definedName>
    <definedName name="________WT4" localSheetId="1">#REF!</definedName>
    <definedName name="________WT4">#REF!</definedName>
    <definedName name="________WT5" localSheetId="1">#REF!</definedName>
    <definedName name="________WT5">#REF!</definedName>
    <definedName name="________WT6" localSheetId="1">#REF!</definedName>
    <definedName name="________WT6">#REF!</definedName>
    <definedName name="________WT7" localSheetId="1">#REF!</definedName>
    <definedName name="________WT7">#REF!</definedName>
    <definedName name="________WT8" localSheetId="1">#REF!</definedName>
    <definedName name="________WT8">#REF!</definedName>
    <definedName name="_______cap10" localSheetId="1">#REF!</definedName>
    <definedName name="_______cap10" localSheetId="0">#REF!</definedName>
    <definedName name="_______cap10">#REF!</definedName>
    <definedName name="_______cap11" localSheetId="1">#REF!</definedName>
    <definedName name="_______cap11" localSheetId="0">#REF!</definedName>
    <definedName name="_______cap11">#REF!</definedName>
    <definedName name="_______cap12" localSheetId="1">#REF!</definedName>
    <definedName name="_______cap12" localSheetId="0">#REF!</definedName>
    <definedName name="_______cap12">#REF!</definedName>
    <definedName name="_______cap13" localSheetId="1">#REF!</definedName>
    <definedName name="_______cap13" localSheetId="0">#REF!</definedName>
    <definedName name="_______cap13">#REF!</definedName>
    <definedName name="_______cap14" localSheetId="1">#REF!</definedName>
    <definedName name="_______cap14" localSheetId="0">#REF!</definedName>
    <definedName name="_______cap14">#REF!</definedName>
    <definedName name="_______cap15" localSheetId="1">#REF!</definedName>
    <definedName name="_______cap15" localSheetId="0">#REF!</definedName>
    <definedName name="_______cap15">#REF!</definedName>
    <definedName name="_______cap6" localSheetId="1">#REF!</definedName>
    <definedName name="_______cap6" localSheetId="0">#REF!</definedName>
    <definedName name="_______cap6">#REF!</definedName>
    <definedName name="_______cap7" localSheetId="1">#REF!</definedName>
    <definedName name="_______cap7" localSheetId="0">#REF!</definedName>
    <definedName name="_______cap7">#REF!</definedName>
    <definedName name="_______cap8" localSheetId="1">#REF!</definedName>
    <definedName name="_______cap8" localSheetId="0">#REF!</definedName>
    <definedName name="_______cap8">#REF!</definedName>
    <definedName name="_______cap9" localSheetId="1">#REF!</definedName>
    <definedName name="_______cap9" localSheetId="0">#REF!</definedName>
    <definedName name="_______cap9">#REF!</definedName>
    <definedName name="_______gfa15" localSheetId="1">#REF!</definedName>
    <definedName name="_______gfa15" localSheetId="0">#REF!</definedName>
    <definedName name="_______gfa15">#REF!</definedName>
    <definedName name="_______gfa6" localSheetId="1">#REF!</definedName>
    <definedName name="_______gfa6" localSheetId="0">#REF!</definedName>
    <definedName name="_______gfa6">#REF!</definedName>
    <definedName name="_______gfa7" localSheetId="1">#REF!</definedName>
    <definedName name="_______gfa7" localSheetId="0">#REF!</definedName>
    <definedName name="_______gfa7">#REF!</definedName>
    <definedName name="_______gfa8" localSheetId="1">#REF!</definedName>
    <definedName name="_______gfa8" localSheetId="0">#REF!</definedName>
    <definedName name="_______gfa8">#REF!</definedName>
    <definedName name="_______gfa9" localSheetId="1">#REF!</definedName>
    <definedName name="_______gfa9" localSheetId="0">#REF!</definedName>
    <definedName name="_______gfa9">#REF!</definedName>
    <definedName name="_______inv3" localSheetId="1">#REF!</definedName>
    <definedName name="_______inv3" localSheetId="0">#REF!</definedName>
    <definedName name="_______inv3">#REF!</definedName>
    <definedName name="_______inv4" localSheetId="1">#REF!</definedName>
    <definedName name="_______inv4" localSheetId="0">#REF!</definedName>
    <definedName name="_______inv4">#REF!</definedName>
    <definedName name="_______inv5" localSheetId="1">#REF!</definedName>
    <definedName name="_______inv5" localSheetId="0">#REF!</definedName>
    <definedName name="_______inv5">#REF!</definedName>
    <definedName name="_______inv6" localSheetId="1">#REF!</definedName>
    <definedName name="_______inv6" localSheetId="0">#REF!</definedName>
    <definedName name="_______inv6">#REF!</definedName>
    <definedName name="_______kda1">#N/A</definedName>
    <definedName name="_______LT1" localSheetId="1">#REF!</definedName>
    <definedName name="_______LT1">#REF!</definedName>
    <definedName name="_______LT3" localSheetId="1">#REF!</definedName>
    <definedName name="_______LT3">#REF!</definedName>
    <definedName name="_______Met1" localSheetId="1">#REF!</definedName>
    <definedName name="_______Met1">#REF!</definedName>
    <definedName name="_______Met2" localSheetId="1">#REF!</definedName>
    <definedName name="_______Met2">#REF!</definedName>
    <definedName name="_______Met3" localSheetId="1">#REF!</definedName>
    <definedName name="_______Met3">#REF!</definedName>
    <definedName name="_______Met4" localSheetId="1">#REF!</definedName>
    <definedName name="_______Met4">#REF!</definedName>
    <definedName name="_______Met5" localSheetId="1">#REF!</definedName>
    <definedName name="_______Met5">#REF!</definedName>
    <definedName name="_______Met6" localSheetId="1">#REF!</definedName>
    <definedName name="_______Met6">#REF!</definedName>
    <definedName name="_______Met7" localSheetId="1">#REF!</definedName>
    <definedName name="_______Met7">#REF!</definedName>
    <definedName name="_______Met8" localSheetId="1">#REF!</definedName>
    <definedName name="_______Met8">#REF!</definedName>
    <definedName name="_______MT1" localSheetId="1">#REF!</definedName>
    <definedName name="_______MT1">#REF!</definedName>
    <definedName name="_______MT2" localSheetId="1">#REF!</definedName>
    <definedName name="_______MT2">#REF!</definedName>
    <definedName name="_______MT3" localSheetId="1">#REF!</definedName>
    <definedName name="_______MT3">#REF!</definedName>
    <definedName name="_______nfa10" localSheetId="1">#REF!</definedName>
    <definedName name="_______nfa10" localSheetId="0">#REF!</definedName>
    <definedName name="_______nfa10">#REF!</definedName>
    <definedName name="_______nfa11" localSheetId="1">#REF!</definedName>
    <definedName name="_______nfa11" localSheetId="0">#REF!</definedName>
    <definedName name="_______nfa11">#REF!</definedName>
    <definedName name="_______nfa12" localSheetId="1">#REF!</definedName>
    <definedName name="_______nfa12" localSheetId="0">#REF!</definedName>
    <definedName name="_______nfa12">#REF!</definedName>
    <definedName name="_______nfa13" localSheetId="1">#REF!</definedName>
    <definedName name="_______nfa13" localSheetId="0">#REF!</definedName>
    <definedName name="_______nfa13">#REF!</definedName>
    <definedName name="_______nfa14" localSheetId="1">#REF!</definedName>
    <definedName name="_______nfa14" localSheetId="0">#REF!</definedName>
    <definedName name="_______nfa14">#REF!</definedName>
    <definedName name="_______nfa15" localSheetId="1">#REF!</definedName>
    <definedName name="_______nfa15" localSheetId="0">#REF!</definedName>
    <definedName name="_______nfa15">#REF!</definedName>
    <definedName name="_______nfa6" localSheetId="1">#REF!</definedName>
    <definedName name="_______nfa6" localSheetId="0">#REF!</definedName>
    <definedName name="_______nfa6">#REF!</definedName>
    <definedName name="_______nfa7" localSheetId="1">#REF!</definedName>
    <definedName name="_______nfa7" localSheetId="0">#REF!</definedName>
    <definedName name="_______nfa7">#REF!</definedName>
    <definedName name="_______nfa8" localSheetId="1">#REF!</definedName>
    <definedName name="_______nfa8" localSheetId="0">#REF!</definedName>
    <definedName name="_______nfa8">#REF!</definedName>
    <definedName name="_______nfa9" localSheetId="1">#REF!</definedName>
    <definedName name="_______nfa9" localSheetId="0">#REF!</definedName>
    <definedName name="_______nfa9">#REF!</definedName>
    <definedName name="_______owc3" localSheetId="1">#REF!</definedName>
    <definedName name="_______owc3" localSheetId="0">#REF!</definedName>
    <definedName name="_______owc3">#REF!</definedName>
    <definedName name="_______owc4" localSheetId="1">#REF!</definedName>
    <definedName name="_______owc4" localSheetId="0">#REF!</definedName>
    <definedName name="_______owc4">#REF!</definedName>
    <definedName name="_______owc5" localSheetId="1">#REF!</definedName>
    <definedName name="_______owc5" localSheetId="0">#REF!</definedName>
    <definedName name="_______owc5">#REF!</definedName>
    <definedName name="_______owc6" localSheetId="1">#REF!</definedName>
    <definedName name="_______owc6" localSheetId="0">#REF!</definedName>
    <definedName name="_______owc6">#REF!</definedName>
    <definedName name="_______ps2" localSheetId="1">#REF!</definedName>
    <definedName name="_______ps2" localSheetId="0">#REF!</definedName>
    <definedName name="_______ps2">#REF!</definedName>
    <definedName name="_______ps3" localSheetId="1">#REF!</definedName>
    <definedName name="_______ps3" localSheetId="0">#REF!</definedName>
    <definedName name="_______ps3">#REF!</definedName>
    <definedName name="_______Q22">#N/A</definedName>
    <definedName name="_______res1" localSheetId="1">#REF!</definedName>
    <definedName name="_______res1" localSheetId="0">#REF!</definedName>
    <definedName name="_______res1">#REF!</definedName>
    <definedName name="_______res2" localSheetId="1">#REF!</definedName>
    <definedName name="_______res2" localSheetId="0">#REF!</definedName>
    <definedName name="_______res2">#REF!</definedName>
    <definedName name="_______res3" localSheetId="1">#REF!</definedName>
    <definedName name="_______res3" localSheetId="0">#REF!</definedName>
    <definedName name="_______res3">#REF!</definedName>
    <definedName name="_______sa1">#N/A</definedName>
    <definedName name="_______sa2">#N/A</definedName>
    <definedName name="_______sa3">#N/A</definedName>
    <definedName name="_______sa4">#N/A</definedName>
    <definedName name="_______sa5">#N/A</definedName>
    <definedName name="_______SCH5" localSheetId="1">#REF!</definedName>
    <definedName name="_______SCH5" localSheetId="0">#REF!</definedName>
    <definedName name="_______SCH5">#REF!</definedName>
    <definedName name="_______slm12" localSheetId="1">#REF!</definedName>
    <definedName name="_______slm12" localSheetId="0">#REF!</definedName>
    <definedName name="_______slm12">#REF!</definedName>
    <definedName name="_______slm13" localSheetId="1">#REF!</definedName>
    <definedName name="_______slm13" localSheetId="0">#REF!</definedName>
    <definedName name="_______slm13">#REF!</definedName>
    <definedName name="_______slm14" localSheetId="1">#REF!</definedName>
    <definedName name="_______slm14" localSheetId="0">#REF!</definedName>
    <definedName name="_______slm14">#REF!</definedName>
    <definedName name="_______slm15" localSheetId="1">#REF!</definedName>
    <definedName name="_______slm15" localSheetId="0">#REF!</definedName>
    <definedName name="_______slm15">#REF!</definedName>
    <definedName name="_______slm6" localSheetId="1">#REF!</definedName>
    <definedName name="_______slm6" localSheetId="0">#REF!</definedName>
    <definedName name="_______slm6">#REF!</definedName>
    <definedName name="_______slm7" localSheetId="1">#REF!</definedName>
    <definedName name="_______slm7" localSheetId="0">#REF!</definedName>
    <definedName name="_______slm7">#REF!</definedName>
    <definedName name="_______slm8" localSheetId="1">#REF!</definedName>
    <definedName name="_______slm8" localSheetId="0">#REF!</definedName>
    <definedName name="_______slm8">#REF!</definedName>
    <definedName name="_______slm9" localSheetId="1">#REF!</definedName>
    <definedName name="_______slm9" localSheetId="0">#REF!</definedName>
    <definedName name="_______slm9">#REF!</definedName>
    <definedName name="_______wdv10" localSheetId="1">#REF!</definedName>
    <definedName name="_______wdv10" localSheetId="0">#REF!</definedName>
    <definedName name="_______wdv10">#REF!</definedName>
    <definedName name="_______wdv11" localSheetId="1">#REF!</definedName>
    <definedName name="_______wdv11" localSheetId="0">#REF!</definedName>
    <definedName name="_______wdv11">#REF!</definedName>
    <definedName name="_______wdv12" localSheetId="1">#REF!</definedName>
    <definedName name="_______wdv12" localSheetId="0">#REF!</definedName>
    <definedName name="_______wdv12">#REF!</definedName>
    <definedName name="_______wdv13" localSheetId="1">#REF!</definedName>
    <definedName name="_______wdv13" localSheetId="0">#REF!</definedName>
    <definedName name="_______wdv13">#REF!</definedName>
    <definedName name="_______wdv14" localSheetId="1">#REF!</definedName>
    <definedName name="_______wdv14" localSheetId="0">#REF!</definedName>
    <definedName name="_______wdv14">#REF!</definedName>
    <definedName name="_______wdv15" localSheetId="1">#REF!</definedName>
    <definedName name="_______wdv15" localSheetId="0">#REF!</definedName>
    <definedName name="_______wdv15">#REF!</definedName>
    <definedName name="_______wdv6" localSheetId="1">#REF!</definedName>
    <definedName name="_______wdv6" localSheetId="0">#REF!</definedName>
    <definedName name="_______wdv6">#REF!</definedName>
    <definedName name="_______wdv7" localSheetId="1">#REF!</definedName>
    <definedName name="_______wdv7" localSheetId="0">#REF!</definedName>
    <definedName name="_______wdv7">#REF!</definedName>
    <definedName name="_______wdv8" localSheetId="1">#REF!</definedName>
    <definedName name="_______wdv8" localSheetId="0">#REF!</definedName>
    <definedName name="_______wdv8">#REF!</definedName>
    <definedName name="_______wdv9" localSheetId="1">#REF!</definedName>
    <definedName name="_______wdv9" localSheetId="0">#REF!</definedName>
    <definedName name="_______wdv9">#REF!</definedName>
    <definedName name="_______WT1" localSheetId="1">#REF!</definedName>
    <definedName name="_______WT1">#REF!</definedName>
    <definedName name="_______WT2" localSheetId="1">#REF!</definedName>
    <definedName name="_______WT2">#REF!</definedName>
    <definedName name="_______WT3" localSheetId="1">#REF!</definedName>
    <definedName name="_______WT3">#REF!</definedName>
    <definedName name="_______WT4" localSheetId="1">#REF!</definedName>
    <definedName name="_______WT4">#REF!</definedName>
    <definedName name="_______WT5" localSheetId="1">#REF!</definedName>
    <definedName name="_______WT5">#REF!</definedName>
    <definedName name="_______WT6" localSheetId="1">#REF!</definedName>
    <definedName name="_______WT6">#REF!</definedName>
    <definedName name="_______WT7" localSheetId="1">#REF!</definedName>
    <definedName name="_______WT7">#REF!</definedName>
    <definedName name="_______WT8" localSheetId="1">#REF!</definedName>
    <definedName name="_______WT8">#REF!</definedName>
    <definedName name="______cap12" localSheetId="1">#REF!</definedName>
    <definedName name="______cap12" localSheetId="0">#REF!</definedName>
    <definedName name="______cap12">#REF!</definedName>
    <definedName name="______cap13" localSheetId="1">#REF!</definedName>
    <definedName name="______cap13" localSheetId="0">#REF!</definedName>
    <definedName name="______cap13">#REF!</definedName>
    <definedName name="______cap14" localSheetId="1">#REF!</definedName>
    <definedName name="______cap14" localSheetId="0">#REF!</definedName>
    <definedName name="______cap14">#REF!</definedName>
    <definedName name="______cap15" localSheetId="1">#REF!</definedName>
    <definedName name="______cap15" localSheetId="0">#REF!</definedName>
    <definedName name="______cap15">#REF!</definedName>
    <definedName name="______cap6" localSheetId="1">#REF!</definedName>
    <definedName name="______cap6" localSheetId="0">#REF!</definedName>
    <definedName name="______cap6">#REF!</definedName>
    <definedName name="______cap7" localSheetId="1">#REF!</definedName>
    <definedName name="______cap7" localSheetId="0">#REF!</definedName>
    <definedName name="______cap7">#REF!</definedName>
    <definedName name="______cap8" localSheetId="1">#REF!</definedName>
    <definedName name="______cap8" localSheetId="0">#REF!</definedName>
    <definedName name="______cap8">#REF!</definedName>
    <definedName name="______cap9" localSheetId="1">#REF!</definedName>
    <definedName name="______cap9" localSheetId="0">#REF!</definedName>
    <definedName name="______cap9">#REF!</definedName>
    <definedName name="______gfa12" localSheetId="1">#REF!</definedName>
    <definedName name="______gfa12" localSheetId="0">#REF!</definedName>
    <definedName name="______gfa12">#REF!</definedName>
    <definedName name="______gfa13" localSheetId="1">#REF!</definedName>
    <definedName name="______gfa13" localSheetId="0">#REF!</definedName>
    <definedName name="______gfa13">#REF!</definedName>
    <definedName name="______gfa14" localSheetId="1">#REF!</definedName>
    <definedName name="______gfa14" localSheetId="0">#REF!</definedName>
    <definedName name="______gfa14">#REF!</definedName>
    <definedName name="______gfa15" localSheetId="1">#REF!</definedName>
    <definedName name="______gfa15" localSheetId="0">#REF!</definedName>
    <definedName name="______gfa15">#REF!</definedName>
    <definedName name="______gfa6" localSheetId="1">#REF!</definedName>
    <definedName name="______gfa6" localSheetId="0">#REF!</definedName>
    <definedName name="______gfa6">#REF!</definedName>
    <definedName name="______gfa7" localSheetId="1">#REF!</definedName>
    <definedName name="______gfa7" localSheetId="0">#REF!</definedName>
    <definedName name="______gfa7">#REF!</definedName>
    <definedName name="______gfa8" localSheetId="1">#REF!</definedName>
    <definedName name="______gfa8" localSheetId="0">#REF!</definedName>
    <definedName name="______gfa8">#REF!</definedName>
    <definedName name="______gfa9" localSheetId="1">#REF!</definedName>
    <definedName name="______gfa9" localSheetId="0">#REF!</definedName>
    <definedName name="______gfa9">#REF!</definedName>
    <definedName name="______inv3" localSheetId="1">#REF!</definedName>
    <definedName name="______inv3" localSheetId="0">#REF!</definedName>
    <definedName name="______inv3">#REF!</definedName>
    <definedName name="______inv4" localSheetId="1">#REF!</definedName>
    <definedName name="______inv4" localSheetId="0">#REF!</definedName>
    <definedName name="______inv4">#REF!</definedName>
    <definedName name="______inv5" localSheetId="1">#REF!</definedName>
    <definedName name="______inv5" localSheetId="0">#REF!</definedName>
    <definedName name="______inv5">#REF!</definedName>
    <definedName name="______inv6" localSheetId="1">#REF!</definedName>
    <definedName name="______inv6" localSheetId="0">#REF!</definedName>
    <definedName name="______inv6">#REF!</definedName>
    <definedName name="______kda1">#N/A</definedName>
    <definedName name="______LT3" localSheetId="1">#REF!</definedName>
    <definedName name="______LT3">#REF!</definedName>
    <definedName name="______Met1" localSheetId="1">#REF!</definedName>
    <definedName name="______Met1">#REF!</definedName>
    <definedName name="______Met2" localSheetId="1">#REF!</definedName>
    <definedName name="______Met2">#REF!</definedName>
    <definedName name="______Met3" localSheetId="1">#REF!</definedName>
    <definedName name="______Met3">#REF!</definedName>
    <definedName name="______Met4" localSheetId="1">#REF!</definedName>
    <definedName name="______Met4">#REF!</definedName>
    <definedName name="______Met5" localSheetId="1">#REF!</definedName>
    <definedName name="______Met5">#REF!</definedName>
    <definedName name="______Met6" localSheetId="1">#REF!</definedName>
    <definedName name="______Met6">#REF!</definedName>
    <definedName name="______Met7" localSheetId="1">#REF!</definedName>
    <definedName name="______Met7">#REF!</definedName>
    <definedName name="______Met8" localSheetId="1">#REF!</definedName>
    <definedName name="______Met8">#REF!</definedName>
    <definedName name="______MT1" localSheetId="1">#REF!</definedName>
    <definedName name="______MT1">#REF!</definedName>
    <definedName name="______MT2" localSheetId="1">#REF!</definedName>
    <definedName name="______MT2">#REF!</definedName>
    <definedName name="______MT3" localSheetId="1">#REF!</definedName>
    <definedName name="______MT3">#REF!</definedName>
    <definedName name="______nfa14" localSheetId="1">#REF!</definedName>
    <definedName name="______nfa14" localSheetId="0">#REF!</definedName>
    <definedName name="______nfa14">#REF!</definedName>
    <definedName name="______nfa15" localSheetId="1">#REF!</definedName>
    <definedName name="______nfa15" localSheetId="0">#REF!</definedName>
    <definedName name="______nfa15">#REF!</definedName>
    <definedName name="______nfa6" localSheetId="1">#REF!</definedName>
    <definedName name="______nfa6" localSheetId="0">#REF!</definedName>
    <definedName name="______nfa6">#REF!</definedName>
    <definedName name="______nfa7" localSheetId="1">#REF!</definedName>
    <definedName name="______nfa7" localSheetId="0">#REF!</definedName>
    <definedName name="______nfa7">#REF!</definedName>
    <definedName name="______nfa8" localSheetId="1">#REF!</definedName>
    <definedName name="______nfa8" localSheetId="0">#REF!</definedName>
    <definedName name="______nfa8">#REF!</definedName>
    <definedName name="______nfa9" localSheetId="1">#REF!</definedName>
    <definedName name="______nfa9" localSheetId="0">#REF!</definedName>
    <definedName name="______nfa9">#REF!</definedName>
    <definedName name="______owc3" localSheetId="1">#REF!</definedName>
    <definedName name="______owc3" localSheetId="0">#REF!</definedName>
    <definedName name="______owc3">#REF!</definedName>
    <definedName name="______owc4" localSheetId="1">#REF!</definedName>
    <definedName name="______owc4" localSheetId="0">#REF!</definedName>
    <definedName name="______owc4">#REF!</definedName>
    <definedName name="______owc5" localSheetId="1">#REF!</definedName>
    <definedName name="______owc5" localSheetId="0">#REF!</definedName>
    <definedName name="______owc5">#REF!</definedName>
    <definedName name="______owc6" localSheetId="1">#REF!</definedName>
    <definedName name="______owc6" localSheetId="0">#REF!</definedName>
    <definedName name="______owc6">#REF!</definedName>
    <definedName name="______ps2" localSheetId="1">#REF!</definedName>
    <definedName name="______ps2" localSheetId="0">#REF!</definedName>
    <definedName name="______ps2">#REF!</definedName>
    <definedName name="______ps3" localSheetId="1">#REF!</definedName>
    <definedName name="______ps3" localSheetId="0">#REF!</definedName>
    <definedName name="______ps3">#REF!</definedName>
    <definedName name="______Q22">#N/A</definedName>
    <definedName name="______res1" localSheetId="1">#REF!</definedName>
    <definedName name="______res1" localSheetId="0">#REF!</definedName>
    <definedName name="______res1">#REF!</definedName>
    <definedName name="______res2" localSheetId="1">#REF!</definedName>
    <definedName name="______res2" localSheetId="0">#REF!</definedName>
    <definedName name="______res2">#REF!</definedName>
    <definedName name="______res3" localSheetId="1">#REF!</definedName>
    <definedName name="______res3" localSheetId="0">#REF!</definedName>
    <definedName name="______res3">#REF!</definedName>
    <definedName name="______sa1">#N/A</definedName>
    <definedName name="______sa2">#N/A</definedName>
    <definedName name="______sa3">#N/A</definedName>
    <definedName name="______sa4">#N/A</definedName>
    <definedName name="______sa5">#N/A</definedName>
    <definedName name="______slm13" localSheetId="1">#REF!</definedName>
    <definedName name="______slm13" localSheetId="0">#REF!</definedName>
    <definedName name="______slm13">#REF!</definedName>
    <definedName name="______slm14" localSheetId="1">#REF!</definedName>
    <definedName name="______slm14" localSheetId="0">#REF!</definedName>
    <definedName name="______slm14">#REF!</definedName>
    <definedName name="______slm15" localSheetId="1">#REF!</definedName>
    <definedName name="______slm15" localSheetId="0">#REF!</definedName>
    <definedName name="______slm15">#REF!</definedName>
    <definedName name="______slm6" localSheetId="1">#REF!</definedName>
    <definedName name="______slm6" localSheetId="0">#REF!</definedName>
    <definedName name="______slm6">#REF!</definedName>
    <definedName name="______slm7" localSheetId="1">#REF!</definedName>
    <definedName name="______slm7" localSheetId="0">#REF!</definedName>
    <definedName name="______slm7">#REF!</definedName>
    <definedName name="______slm8" localSheetId="1">#REF!</definedName>
    <definedName name="______slm8" localSheetId="0">#REF!</definedName>
    <definedName name="______slm8">#REF!</definedName>
    <definedName name="______slm9" localSheetId="1">#REF!</definedName>
    <definedName name="______slm9" localSheetId="0">#REF!</definedName>
    <definedName name="______slm9">#REF!</definedName>
    <definedName name="______wdv10" localSheetId="1">#REF!</definedName>
    <definedName name="______wdv10" localSheetId="0">#REF!</definedName>
    <definedName name="______wdv10">#REF!</definedName>
    <definedName name="______wdv11" localSheetId="1">#REF!</definedName>
    <definedName name="______wdv11" localSheetId="0">#REF!</definedName>
    <definedName name="______wdv11">#REF!</definedName>
    <definedName name="______wdv12" localSheetId="1">#REF!</definedName>
    <definedName name="______wdv12" localSheetId="0">#REF!</definedName>
    <definedName name="______wdv12">#REF!</definedName>
    <definedName name="______wdv13" localSheetId="1">#REF!</definedName>
    <definedName name="______wdv13" localSheetId="0">#REF!</definedName>
    <definedName name="______wdv13">#REF!</definedName>
    <definedName name="______wdv14" localSheetId="1">#REF!</definedName>
    <definedName name="______wdv14" localSheetId="0">#REF!</definedName>
    <definedName name="______wdv14">#REF!</definedName>
    <definedName name="______wdv15" localSheetId="1">#REF!</definedName>
    <definedName name="______wdv15" localSheetId="0">#REF!</definedName>
    <definedName name="______wdv15">#REF!</definedName>
    <definedName name="______wdv6" localSheetId="1">#REF!</definedName>
    <definedName name="______wdv6" localSheetId="0">#REF!</definedName>
    <definedName name="______wdv6">#REF!</definedName>
    <definedName name="______wdv7" localSheetId="1">#REF!</definedName>
    <definedName name="______wdv7" localSheetId="0">#REF!</definedName>
    <definedName name="______wdv7">#REF!</definedName>
    <definedName name="______wdv8" localSheetId="1">#REF!</definedName>
    <definedName name="______wdv8" localSheetId="0">#REF!</definedName>
    <definedName name="______wdv8">#REF!</definedName>
    <definedName name="______wdv9" localSheetId="1">#REF!</definedName>
    <definedName name="______wdv9" localSheetId="0">#REF!</definedName>
    <definedName name="______wdv9">#REF!</definedName>
    <definedName name="______WT4" localSheetId="1">#REF!</definedName>
    <definedName name="______WT4">#REF!</definedName>
    <definedName name="______WT5" localSheetId="1">#REF!</definedName>
    <definedName name="______WT5">#REF!</definedName>
    <definedName name="______WT6" localSheetId="1">#REF!</definedName>
    <definedName name="______WT6">#REF!</definedName>
    <definedName name="______WT7" localSheetId="1">#REF!</definedName>
    <definedName name="______WT7">#REF!</definedName>
    <definedName name="______WT8" localSheetId="1">#REF!</definedName>
    <definedName name="______WT8">#REF!</definedName>
    <definedName name="_____dk1" localSheetId="1" hidden="1">{#N/A,#N/A,FALSE,"COVER.XLS";#N/A,#N/A,FALSE,"RACT1.XLS";#N/A,#N/A,FALSE,"RACT2.XLS";#N/A,#N/A,FALSE,"ECCMP";#N/A,#N/A,FALSE,"WELDER.XLS"}</definedName>
    <definedName name="_____dk1" hidden="1">{#N/A,#N/A,FALSE,"COVER.XLS";#N/A,#N/A,FALSE,"RACT1.XLS";#N/A,#N/A,FALSE,"RACT2.XLS";#N/A,#N/A,FALSE,"ECCMP";#N/A,#N/A,FALSE,"WELDER.XLS"}</definedName>
    <definedName name="_____gfa12" localSheetId="1">#REF!</definedName>
    <definedName name="_____gfa12" localSheetId="0">#REF!</definedName>
    <definedName name="_____gfa12">#REF!</definedName>
    <definedName name="_____gfa13" localSheetId="1">#REF!</definedName>
    <definedName name="_____gfa13" localSheetId="0">#REF!</definedName>
    <definedName name="_____gfa13">#REF!</definedName>
    <definedName name="_____gfa14" localSheetId="1">#REF!</definedName>
    <definedName name="_____gfa14" localSheetId="0">#REF!</definedName>
    <definedName name="_____gfa14">#REF!</definedName>
    <definedName name="_____gfa15" localSheetId="1">#REF!</definedName>
    <definedName name="_____gfa15" localSheetId="0">#REF!</definedName>
    <definedName name="_____gfa15">#REF!</definedName>
    <definedName name="_____gfa6" localSheetId="1">#REF!</definedName>
    <definedName name="_____gfa6" localSheetId="0">#REF!</definedName>
    <definedName name="_____gfa6">#REF!</definedName>
    <definedName name="_____gfa7" localSheetId="1">#REF!</definedName>
    <definedName name="_____gfa7" localSheetId="0">#REF!</definedName>
    <definedName name="_____gfa7">#REF!</definedName>
    <definedName name="_____gfa8" localSheetId="1">#REF!</definedName>
    <definedName name="_____gfa8" localSheetId="0">#REF!</definedName>
    <definedName name="_____gfa8">#REF!</definedName>
    <definedName name="_____gfa9" localSheetId="1">#REF!</definedName>
    <definedName name="_____gfa9" localSheetId="0">#REF!</definedName>
    <definedName name="_____gfa9">#REF!</definedName>
    <definedName name="_____inv3" localSheetId="1">#REF!</definedName>
    <definedName name="_____inv3" localSheetId="0">#REF!</definedName>
    <definedName name="_____inv3">#REF!</definedName>
    <definedName name="_____inv4" localSheetId="1">#REF!</definedName>
    <definedName name="_____inv4" localSheetId="0">#REF!</definedName>
    <definedName name="_____inv4">#REF!</definedName>
    <definedName name="_____inv5" localSheetId="1">#REF!</definedName>
    <definedName name="_____inv5" localSheetId="0">#REF!</definedName>
    <definedName name="_____inv5">#REF!</definedName>
    <definedName name="_____inv6" localSheetId="1">#REF!</definedName>
    <definedName name="_____inv6" localSheetId="0">#REF!</definedName>
    <definedName name="_____inv6">#REF!</definedName>
    <definedName name="_____k8" localSheetId="1" hidden="1">{#N/A,#N/A,FALSE,"COVER1.XLS ";#N/A,#N/A,FALSE,"RACT1.XLS";#N/A,#N/A,FALSE,"RACT2.XLS";#N/A,#N/A,FALSE,"ECCMP";#N/A,#N/A,FALSE,"WELDER.XLS"}</definedName>
    <definedName name="_____k8" hidden="1">{#N/A,#N/A,FALSE,"COVER1.XLS ";#N/A,#N/A,FALSE,"RACT1.XLS";#N/A,#N/A,FALSE,"RACT2.XLS";#N/A,#N/A,FALSE,"ECCMP";#N/A,#N/A,FALSE,"WELDER.XLS"}</definedName>
    <definedName name="_____kvs1" localSheetId="1" hidden="1">{#N/A,#N/A,FALSE,"COVER1.XLS ";#N/A,#N/A,FALSE,"RACT1.XLS";#N/A,#N/A,FALSE,"RACT2.XLS";#N/A,#N/A,FALSE,"ECCMP";#N/A,#N/A,FALSE,"WELDER.XLS"}</definedName>
    <definedName name="_____kvs1" hidden="1">{#N/A,#N/A,FALSE,"COVER1.XLS ";#N/A,#N/A,FALSE,"RACT1.XLS";#N/A,#N/A,FALSE,"RACT2.XLS";#N/A,#N/A,FALSE,"ECCMP";#N/A,#N/A,FALSE,"WELDER.XLS"}</definedName>
    <definedName name="_____kvs2" localSheetId="1" hidden="1">{#N/A,#N/A,FALSE,"COVER1.XLS ";#N/A,#N/A,FALSE,"RACT1.XLS";#N/A,#N/A,FALSE,"RACT2.XLS";#N/A,#N/A,FALSE,"ECCMP";#N/A,#N/A,FALSE,"WELDER.XLS"}</definedName>
    <definedName name="_____kvs2" hidden="1">{#N/A,#N/A,FALSE,"COVER1.XLS ";#N/A,#N/A,FALSE,"RACT1.XLS";#N/A,#N/A,FALSE,"RACT2.XLS";#N/A,#N/A,FALSE,"ECCMP";#N/A,#N/A,FALSE,"WELDER.XLS"}</definedName>
    <definedName name="_____kvs5" localSheetId="1" hidden="1">{#N/A,#N/A,FALSE,"COVER.XLS";#N/A,#N/A,FALSE,"RACT1.XLS";#N/A,#N/A,FALSE,"RACT2.XLS";#N/A,#N/A,FALSE,"ECCMP";#N/A,#N/A,FALSE,"WELDER.XLS"}</definedName>
    <definedName name="_____kvs5" hidden="1">{#N/A,#N/A,FALSE,"COVER.XLS";#N/A,#N/A,FALSE,"RACT1.XLS";#N/A,#N/A,FALSE,"RACT2.XLS";#N/A,#N/A,FALSE,"ECCMP";#N/A,#N/A,FALSE,"WELDER.XLS"}</definedName>
    <definedName name="_____kvs7" localSheetId="1" hidden="1">{#N/A,#N/A,FALSE,"COVER1.XLS ";#N/A,#N/A,FALSE,"RACT1.XLS";#N/A,#N/A,FALSE,"RACT2.XLS";#N/A,#N/A,FALSE,"ECCMP";#N/A,#N/A,FALSE,"WELDER.XLS"}</definedName>
    <definedName name="_____kvs7" hidden="1">{#N/A,#N/A,FALSE,"COVER1.XLS ";#N/A,#N/A,FALSE,"RACT1.XLS";#N/A,#N/A,FALSE,"RACT2.XLS";#N/A,#N/A,FALSE,"ECCMP";#N/A,#N/A,FALSE,"WELDER.XLS"}</definedName>
    <definedName name="_____kvs8" localSheetId="1" hidden="1">{#N/A,#N/A,FALSE,"COVER1.XLS ";#N/A,#N/A,FALSE,"RACT1.XLS";#N/A,#N/A,FALSE,"RACT2.XLS";#N/A,#N/A,FALSE,"ECCMP";#N/A,#N/A,FALSE,"WELDER.XLS"}</definedName>
    <definedName name="_____kvs8" hidden="1">{#N/A,#N/A,FALSE,"COVER1.XLS ";#N/A,#N/A,FALSE,"RACT1.XLS";#N/A,#N/A,FALSE,"RACT2.XLS";#N/A,#N/A,FALSE,"ECCMP";#N/A,#N/A,FALSE,"WELDER.XLS"}</definedName>
    <definedName name="_____KVS9" localSheetId="1" hidden="1">{#N/A,#N/A,FALSE,"COVER1.XLS ";#N/A,#N/A,FALSE,"RACT1.XLS";#N/A,#N/A,FALSE,"RACT2.XLS";#N/A,#N/A,FALSE,"ECCMP";#N/A,#N/A,FALSE,"WELDER.XLS"}</definedName>
    <definedName name="_____KVS9" hidden="1">{#N/A,#N/A,FALSE,"COVER1.XLS ";#N/A,#N/A,FALSE,"RACT1.XLS";#N/A,#N/A,FALSE,"RACT2.XLS";#N/A,#N/A,FALSE,"ECCMP";#N/A,#N/A,FALSE,"WELDER.XLS"}</definedName>
    <definedName name="_____l2"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l2"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lk1"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lk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LT3" localSheetId="1">#REF!</definedName>
    <definedName name="_____LT3">#REF!</definedName>
    <definedName name="_____Met1" localSheetId="1">#REF!</definedName>
    <definedName name="_____Met1">#REF!</definedName>
    <definedName name="_____Met2" localSheetId="1">#REF!</definedName>
    <definedName name="_____Met2">#REF!</definedName>
    <definedName name="_____Met3" localSheetId="1">#REF!</definedName>
    <definedName name="_____Met3">#REF!</definedName>
    <definedName name="_____Met4" localSheetId="1">#REF!</definedName>
    <definedName name="_____Met4">#REF!</definedName>
    <definedName name="_____Met5" localSheetId="1">#REF!</definedName>
    <definedName name="_____Met5">#REF!</definedName>
    <definedName name="_____Met6" localSheetId="1">#REF!</definedName>
    <definedName name="_____Met6">#REF!</definedName>
    <definedName name="_____Met7" localSheetId="1">#REF!</definedName>
    <definedName name="_____Met7">#REF!</definedName>
    <definedName name="_____Met8" localSheetId="1">#REF!</definedName>
    <definedName name="_____Met8">#REF!</definedName>
    <definedName name="_____MT1" localSheetId="1">#REF!</definedName>
    <definedName name="_____MT1">#REF!</definedName>
    <definedName name="_____MT2" localSheetId="1">#REF!</definedName>
    <definedName name="_____MT2">#REF!</definedName>
    <definedName name="_____MT3" localSheetId="1">#REF!</definedName>
    <definedName name="_____MT3">#REF!</definedName>
    <definedName name="_____nfa14" localSheetId="1">#REF!</definedName>
    <definedName name="_____nfa14" localSheetId="0">#REF!</definedName>
    <definedName name="_____nfa14">#REF!</definedName>
    <definedName name="_____nfa15" localSheetId="1">#REF!</definedName>
    <definedName name="_____nfa15" localSheetId="0">#REF!</definedName>
    <definedName name="_____nfa15">#REF!</definedName>
    <definedName name="_____nfa6" localSheetId="1">#REF!</definedName>
    <definedName name="_____nfa6" localSheetId="0">#REF!</definedName>
    <definedName name="_____nfa6">#REF!</definedName>
    <definedName name="_____nfa7" localSheetId="1">#REF!</definedName>
    <definedName name="_____nfa7" localSheetId="0">#REF!</definedName>
    <definedName name="_____nfa7">#REF!</definedName>
    <definedName name="_____nfa8" localSheetId="1">#REF!</definedName>
    <definedName name="_____nfa8" localSheetId="0">#REF!</definedName>
    <definedName name="_____nfa8">#REF!</definedName>
    <definedName name="_____nfa9" localSheetId="1">#REF!</definedName>
    <definedName name="_____nfa9" localSheetId="0">#REF!</definedName>
    <definedName name="_____nfa9">#REF!</definedName>
    <definedName name="_____ns1" localSheetId="1" hidden="1">{#N/A,#N/A,FALSE,"COVER1.XLS ";#N/A,#N/A,FALSE,"RACT1.XLS";#N/A,#N/A,FALSE,"RACT2.XLS";#N/A,#N/A,FALSE,"ECCMP";#N/A,#N/A,FALSE,"WELDER.XLS"}</definedName>
    <definedName name="_____ns1" hidden="1">{#N/A,#N/A,FALSE,"COVER1.XLS ";#N/A,#N/A,FALSE,"RACT1.XLS";#N/A,#N/A,FALSE,"RACT2.XLS";#N/A,#N/A,FALSE,"ECCMP";#N/A,#N/A,FALSE,"WELDER.XLS"}</definedName>
    <definedName name="_____owc3" localSheetId="1">#REF!</definedName>
    <definedName name="_____owc3" localSheetId="0">#REF!</definedName>
    <definedName name="_____owc3">#REF!</definedName>
    <definedName name="_____owc4" localSheetId="1">#REF!</definedName>
    <definedName name="_____owc4" localSheetId="0">#REF!</definedName>
    <definedName name="_____owc4">#REF!</definedName>
    <definedName name="_____owc5" localSheetId="1">#REF!</definedName>
    <definedName name="_____owc5" localSheetId="0">#REF!</definedName>
    <definedName name="_____owc5">#REF!</definedName>
    <definedName name="_____owc6" localSheetId="1">#REF!</definedName>
    <definedName name="_____owc6" localSheetId="0">#REF!</definedName>
    <definedName name="_____owc6">#REF!</definedName>
    <definedName name="_____ps2" localSheetId="1">#REF!</definedName>
    <definedName name="_____ps2" localSheetId="0">#REF!</definedName>
    <definedName name="_____ps2">#REF!</definedName>
    <definedName name="_____ps3" localSheetId="1">#REF!</definedName>
    <definedName name="_____ps3" localSheetId="0">#REF!</definedName>
    <definedName name="_____ps3">#REF!</definedName>
    <definedName name="_____q2" localSheetId="1" hidden="1">{#N/A,#N/A,FALSE,"COVER1.XLS ";#N/A,#N/A,FALSE,"RACT1.XLS";#N/A,#N/A,FALSE,"RACT2.XLS";#N/A,#N/A,FALSE,"ECCMP";#N/A,#N/A,FALSE,"WELDER.XLS"}</definedName>
    <definedName name="_____q2" hidden="1">{#N/A,#N/A,FALSE,"COVER1.XLS ";#N/A,#N/A,FALSE,"RACT1.XLS";#N/A,#N/A,FALSE,"RACT2.XLS";#N/A,#N/A,FALSE,"ECCMP";#N/A,#N/A,FALSE,"WELDER.XLS"}</definedName>
    <definedName name="_____Q22">#N/A</definedName>
    <definedName name="_____res1" localSheetId="1">#REF!</definedName>
    <definedName name="_____res1" localSheetId="0">#REF!</definedName>
    <definedName name="_____res1">#REF!</definedName>
    <definedName name="_____res2" localSheetId="1">#REF!</definedName>
    <definedName name="_____res2" localSheetId="0">#REF!</definedName>
    <definedName name="_____res2">#REF!</definedName>
    <definedName name="_____res3" localSheetId="1">#REF!</definedName>
    <definedName name="_____res3" localSheetId="0">#REF!</definedName>
    <definedName name="_____res3">#REF!</definedName>
    <definedName name="_____sa1">#N/A</definedName>
    <definedName name="_____sa2">#N/A</definedName>
    <definedName name="_____sa3">#N/A</definedName>
    <definedName name="_____sa4">#N/A</definedName>
    <definedName name="_____sa5">#N/A</definedName>
    <definedName name="_____slm12" localSheetId="1">#REF!</definedName>
    <definedName name="_____slm12" localSheetId="0">#REF!</definedName>
    <definedName name="_____slm12">#REF!</definedName>
    <definedName name="_____slm13" localSheetId="1">#REF!</definedName>
    <definedName name="_____slm13" localSheetId="0">#REF!</definedName>
    <definedName name="_____slm13">#REF!</definedName>
    <definedName name="_____slm14" localSheetId="1">#REF!</definedName>
    <definedName name="_____slm14" localSheetId="0">#REF!</definedName>
    <definedName name="_____slm14">#REF!</definedName>
    <definedName name="_____slm15" localSheetId="1">#REF!</definedName>
    <definedName name="_____slm15" localSheetId="0">#REF!</definedName>
    <definedName name="_____slm15">#REF!</definedName>
    <definedName name="_____slm6" localSheetId="1">#REF!</definedName>
    <definedName name="_____slm6" localSheetId="0">#REF!</definedName>
    <definedName name="_____slm6">#REF!</definedName>
    <definedName name="_____slm7" localSheetId="1">#REF!</definedName>
    <definedName name="_____slm7" localSheetId="0">#REF!</definedName>
    <definedName name="_____slm7">#REF!</definedName>
    <definedName name="_____slm8" localSheetId="1">#REF!</definedName>
    <definedName name="_____slm8" localSheetId="0">#REF!</definedName>
    <definedName name="_____slm8">#REF!</definedName>
    <definedName name="_____slm9" localSheetId="1">#REF!</definedName>
    <definedName name="_____slm9" localSheetId="0">#REF!</definedName>
    <definedName name="_____slm9">#REF!</definedName>
    <definedName name="_____t1"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t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tr1"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tr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w2" localSheetId="1" hidden="1">{#N/A,#N/A,FALSE,"17MAY";#N/A,#N/A,FALSE,"24MAY"}</definedName>
    <definedName name="_____w2" hidden="1">{#N/A,#N/A,FALSE,"17MAY";#N/A,#N/A,FALSE,"24MAY"}</definedName>
    <definedName name="_____wdv10" localSheetId="1">#REF!</definedName>
    <definedName name="_____wdv10" localSheetId="0">#REF!</definedName>
    <definedName name="_____wdv10">#REF!</definedName>
    <definedName name="_____wdv11" localSheetId="1">#REF!</definedName>
    <definedName name="_____wdv11" localSheetId="0">#REF!</definedName>
    <definedName name="_____wdv11">#REF!</definedName>
    <definedName name="_____wdv12" localSheetId="1">#REF!</definedName>
    <definedName name="_____wdv12" localSheetId="0">#REF!</definedName>
    <definedName name="_____wdv12">#REF!</definedName>
    <definedName name="_____wdv13" localSheetId="1">#REF!</definedName>
    <definedName name="_____wdv13" localSheetId="0">#REF!</definedName>
    <definedName name="_____wdv13">#REF!</definedName>
    <definedName name="_____wdv14" localSheetId="1">#REF!</definedName>
    <definedName name="_____wdv14" localSheetId="0">#REF!</definedName>
    <definedName name="_____wdv14">#REF!</definedName>
    <definedName name="_____wdv15" localSheetId="1">#REF!</definedName>
    <definedName name="_____wdv15" localSheetId="0">#REF!</definedName>
    <definedName name="_____wdv15">#REF!</definedName>
    <definedName name="_____wdv6" localSheetId="1">#REF!</definedName>
    <definedName name="_____wdv6" localSheetId="0">#REF!</definedName>
    <definedName name="_____wdv6">#REF!</definedName>
    <definedName name="_____wdv7" localSheetId="1">#REF!</definedName>
    <definedName name="_____wdv7" localSheetId="0">#REF!</definedName>
    <definedName name="_____wdv7">#REF!</definedName>
    <definedName name="_____wdv8" localSheetId="1">#REF!</definedName>
    <definedName name="_____wdv8" localSheetId="0">#REF!</definedName>
    <definedName name="_____wdv8">#REF!</definedName>
    <definedName name="_____wdv9" localSheetId="1">#REF!</definedName>
    <definedName name="_____wdv9" localSheetId="0">#REF!</definedName>
    <definedName name="_____wdv9">#REF!</definedName>
    <definedName name="_____wrn1"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wrn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__WT1" localSheetId="1">#REF!</definedName>
    <definedName name="_____WT1">#REF!</definedName>
    <definedName name="_____WT4" localSheetId="1">#REF!</definedName>
    <definedName name="_____WT4">#REF!</definedName>
    <definedName name="_____WT5" localSheetId="1">#REF!</definedName>
    <definedName name="_____WT5">#REF!</definedName>
    <definedName name="_____WT6" localSheetId="1">#REF!</definedName>
    <definedName name="_____WT6">#REF!</definedName>
    <definedName name="_____WT7" localSheetId="1">#REF!</definedName>
    <definedName name="_____WT7">#REF!</definedName>
    <definedName name="_____WT8" localSheetId="1">#REF!</definedName>
    <definedName name="_____WT8">#REF!</definedName>
    <definedName name="____AA2" localSheetId="1">#REF!</definedName>
    <definedName name="____AA2">#REF!</definedName>
    <definedName name="____cap10" localSheetId="1">#REF!</definedName>
    <definedName name="____cap10" localSheetId="0">#REF!</definedName>
    <definedName name="____cap10">#REF!</definedName>
    <definedName name="____cap11" localSheetId="1">#REF!</definedName>
    <definedName name="____cap11" localSheetId="0">#REF!</definedName>
    <definedName name="____cap11">#REF!</definedName>
    <definedName name="____cap12" localSheetId="1">#REF!</definedName>
    <definedName name="____cap12" localSheetId="0">#REF!</definedName>
    <definedName name="____cap12">#REF!</definedName>
    <definedName name="____cap13" localSheetId="1">#REF!</definedName>
    <definedName name="____cap13" localSheetId="0">#REF!</definedName>
    <definedName name="____cap13">#REF!</definedName>
    <definedName name="____cap14" localSheetId="1">#REF!</definedName>
    <definedName name="____cap14" localSheetId="0">#REF!</definedName>
    <definedName name="____cap14">#REF!</definedName>
    <definedName name="____cap15" localSheetId="1">#REF!</definedName>
    <definedName name="____cap15" localSheetId="0">#REF!</definedName>
    <definedName name="____cap15">#REF!</definedName>
    <definedName name="____cap6" localSheetId="1">#REF!</definedName>
    <definedName name="____cap6" localSheetId="0">#REF!</definedName>
    <definedName name="____cap6">#REF!</definedName>
    <definedName name="____cap7" localSheetId="1">#REF!</definedName>
    <definedName name="____cap7" localSheetId="0">#REF!</definedName>
    <definedName name="____cap7">#REF!</definedName>
    <definedName name="____cap8" localSheetId="1">#REF!</definedName>
    <definedName name="____cap8" localSheetId="0">#REF!</definedName>
    <definedName name="____cap8">#REF!</definedName>
    <definedName name="____cap9" localSheetId="1">#REF!</definedName>
    <definedName name="____cap9" localSheetId="0">#REF!</definedName>
    <definedName name="____cap9">#REF!</definedName>
    <definedName name="____DAT2" localSheetId="1">#REF!</definedName>
    <definedName name="____DAT2">#REF!</definedName>
    <definedName name="____DAT3" localSheetId="1">#REF!</definedName>
    <definedName name="____DAT3">#REF!</definedName>
    <definedName name="____DAT4" localSheetId="1">#REF!</definedName>
    <definedName name="____DAT4">#REF!</definedName>
    <definedName name="____gfa12" localSheetId="1">#REF!</definedName>
    <definedName name="____gfa12" localSheetId="0">#REF!</definedName>
    <definedName name="____gfa12">#REF!</definedName>
    <definedName name="____gfa13" localSheetId="1">#REF!</definedName>
    <definedName name="____gfa13" localSheetId="0">#REF!</definedName>
    <definedName name="____gfa13">#REF!</definedName>
    <definedName name="____gfa14" localSheetId="1">#REF!</definedName>
    <definedName name="____gfa14" localSheetId="0">#REF!</definedName>
    <definedName name="____gfa14">#REF!</definedName>
    <definedName name="____gfa15" localSheetId="1">#REF!</definedName>
    <definedName name="____gfa15" localSheetId="0">#REF!</definedName>
    <definedName name="____gfa15">#REF!</definedName>
    <definedName name="____gfa6" localSheetId="1">#REF!</definedName>
    <definedName name="____gfa6" localSheetId="0">#REF!</definedName>
    <definedName name="____gfa6">#REF!</definedName>
    <definedName name="____gfa7" localSheetId="1">#REF!</definedName>
    <definedName name="____gfa7" localSheetId="0">#REF!</definedName>
    <definedName name="____gfa7">#REF!</definedName>
    <definedName name="____gfa8" localSheetId="1">#REF!</definedName>
    <definedName name="____gfa8" localSheetId="0">#REF!</definedName>
    <definedName name="____gfa8">#REF!</definedName>
    <definedName name="____gfa9" localSheetId="1">#REF!</definedName>
    <definedName name="____gfa9" localSheetId="0">#REF!</definedName>
    <definedName name="____gfa9">#REF!</definedName>
    <definedName name="____inv3" localSheetId="1">#REF!</definedName>
    <definedName name="____inv3" localSheetId="0">#REF!</definedName>
    <definedName name="____inv3">#REF!</definedName>
    <definedName name="____inv4" localSheetId="1">#REF!</definedName>
    <definedName name="____inv4" localSheetId="0">#REF!</definedName>
    <definedName name="____inv4">#REF!</definedName>
    <definedName name="____inv5" localSheetId="1">#REF!</definedName>
    <definedName name="____inv5" localSheetId="0">#REF!</definedName>
    <definedName name="____inv5">#REF!</definedName>
    <definedName name="____inv6" localSheetId="1">#REF!</definedName>
    <definedName name="____inv6" localSheetId="0">#REF!</definedName>
    <definedName name="____inv6">#REF!</definedName>
    <definedName name="____kda1">#N/A</definedName>
    <definedName name="____LT3" localSheetId="1">#REF!</definedName>
    <definedName name="____LT3">#REF!</definedName>
    <definedName name="____Met1" localSheetId="1">#REF!</definedName>
    <definedName name="____Met1">#REF!</definedName>
    <definedName name="____Met2" localSheetId="1">#REF!</definedName>
    <definedName name="____Met2">#REF!</definedName>
    <definedName name="____Met3" localSheetId="1">#REF!</definedName>
    <definedName name="____Met3">#REF!</definedName>
    <definedName name="____Met4" localSheetId="1">#REF!</definedName>
    <definedName name="____Met4">#REF!</definedName>
    <definedName name="____Met5" localSheetId="1">#REF!</definedName>
    <definedName name="____Met5">#REF!</definedName>
    <definedName name="____Met6" localSheetId="1">#REF!</definedName>
    <definedName name="____Met6">#REF!</definedName>
    <definedName name="____Met7" localSheetId="1">#REF!</definedName>
    <definedName name="____Met7">#REF!</definedName>
    <definedName name="____Met8" localSheetId="1">#REF!</definedName>
    <definedName name="____Met8">#REF!</definedName>
    <definedName name="____MT1" localSheetId="1">#REF!</definedName>
    <definedName name="____MT1">#REF!</definedName>
    <definedName name="____MT2" localSheetId="1">#REF!</definedName>
    <definedName name="____MT2">#REF!</definedName>
    <definedName name="____MT3" localSheetId="1">#REF!</definedName>
    <definedName name="____MT3">#REF!</definedName>
    <definedName name="____nfa14" localSheetId="1">#REF!</definedName>
    <definedName name="____nfa14" localSheetId="0">#REF!</definedName>
    <definedName name="____nfa14">#REF!</definedName>
    <definedName name="____nfa15" localSheetId="1">#REF!</definedName>
    <definedName name="____nfa15" localSheetId="0">#REF!</definedName>
    <definedName name="____nfa15">#REF!</definedName>
    <definedName name="____nfa6" localSheetId="1">#REF!</definedName>
    <definedName name="____nfa6" localSheetId="0">#REF!</definedName>
    <definedName name="____nfa6">#REF!</definedName>
    <definedName name="____nfa7" localSheetId="1">#REF!</definedName>
    <definedName name="____nfa7" localSheetId="0">#REF!</definedName>
    <definedName name="____nfa7">#REF!</definedName>
    <definedName name="____nfa8" localSheetId="1">#REF!</definedName>
    <definedName name="____nfa8" localSheetId="0">#REF!</definedName>
    <definedName name="____nfa8">#REF!</definedName>
    <definedName name="____nfa9" localSheetId="1">#REF!</definedName>
    <definedName name="____nfa9" localSheetId="0">#REF!</definedName>
    <definedName name="____nfa9">#REF!</definedName>
    <definedName name="____owc3" localSheetId="1">#REF!</definedName>
    <definedName name="____owc3" localSheetId="0">#REF!</definedName>
    <definedName name="____owc3">#REF!</definedName>
    <definedName name="____owc4" localSheetId="1">#REF!</definedName>
    <definedName name="____owc4" localSheetId="0">#REF!</definedName>
    <definedName name="____owc4">#REF!</definedName>
    <definedName name="____owc5" localSheetId="1">#REF!</definedName>
    <definedName name="____owc5" localSheetId="0">#REF!</definedName>
    <definedName name="____owc5">#REF!</definedName>
    <definedName name="____owc6" localSheetId="1">#REF!</definedName>
    <definedName name="____owc6" localSheetId="0">#REF!</definedName>
    <definedName name="____owc6">#REF!</definedName>
    <definedName name="____ps2" localSheetId="1">#REF!</definedName>
    <definedName name="____ps2" localSheetId="0">#REF!</definedName>
    <definedName name="____ps2">#REF!</definedName>
    <definedName name="____ps3" localSheetId="1">#REF!</definedName>
    <definedName name="____ps3" localSheetId="0">#REF!</definedName>
    <definedName name="____ps3">#REF!</definedName>
    <definedName name="____res1" localSheetId="1">#REF!</definedName>
    <definedName name="____res1" localSheetId="0">#REF!</definedName>
    <definedName name="____res1">#REF!</definedName>
    <definedName name="____res2" localSheetId="1">#REF!</definedName>
    <definedName name="____res2" localSheetId="0">#REF!</definedName>
    <definedName name="____res2">#REF!</definedName>
    <definedName name="____res3" localSheetId="1">#REF!</definedName>
    <definedName name="____res3" localSheetId="0">#REF!</definedName>
    <definedName name="____res3">#REF!</definedName>
    <definedName name="____sa1">#N/A</definedName>
    <definedName name="____sa2">#N/A</definedName>
    <definedName name="____sa3">#N/A</definedName>
    <definedName name="____sa4">#N/A</definedName>
    <definedName name="____sa5">#N/A</definedName>
    <definedName name="____slm12" localSheetId="1">#REF!</definedName>
    <definedName name="____slm12" localSheetId="0">#REF!</definedName>
    <definedName name="____slm12">#REF!</definedName>
    <definedName name="____slm13" localSheetId="1">#REF!</definedName>
    <definedName name="____slm13" localSheetId="0">#REF!</definedName>
    <definedName name="____slm13">#REF!</definedName>
    <definedName name="____slm14" localSheetId="1">#REF!</definedName>
    <definedName name="____slm14" localSheetId="0">#REF!</definedName>
    <definedName name="____slm14">#REF!</definedName>
    <definedName name="____slm15" localSheetId="1">#REF!</definedName>
    <definedName name="____slm15" localSheetId="0">#REF!</definedName>
    <definedName name="____slm15">#REF!</definedName>
    <definedName name="____slm6" localSheetId="1">#REF!</definedName>
    <definedName name="____slm6" localSheetId="0">#REF!</definedName>
    <definedName name="____slm6">#REF!</definedName>
    <definedName name="____slm7" localSheetId="1">#REF!</definedName>
    <definedName name="____slm7" localSheetId="0">#REF!</definedName>
    <definedName name="____slm7">#REF!</definedName>
    <definedName name="____slm8" localSheetId="1">#REF!</definedName>
    <definedName name="____slm8" localSheetId="0">#REF!</definedName>
    <definedName name="____slm8">#REF!</definedName>
    <definedName name="____slm9" localSheetId="1">#REF!</definedName>
    <definedName name="____slm9" localSheetId="0">#REF!</definedName>
    <definedName name="____slm9">#REF!</definedName>
    <definedName name="____tps1" localSheetId="1">#REF!</definedName>
    <definedName name="____tps1">#REF!</definedName>
    <definedName name="____wdv10" localSheetId="1">#REF!</definedName>
    <definedName name="____wdv10" localSheetId="0">#REF!</definedName>
    <definedName name="____wdv10">#REF!</definedName>
    <definedName name="____wdv11" localSheetId="1">#REF!</definedName>
    <definedName name="____wdv11" localSheetId="0">#REF!</definedName>
    <definedName name="____wdv11">#REF!</definedName>
    <definedName name="____wdv12" localSheetId="1">#REF!</definedName>
    <definedName name="____wdv12" localSheetId="0">#REF!</definedName>
    <definedName name="____wdv12">#REF!</definedName>
    <definedName name="____wdv13" localSheetId="1">#REF!</definedName>
    <definedName name="____wdv13" localSheetId="0">#REF!</definedName>
    <definedName name="____wdv13">#REF!</definedName>
    <definedName name="____wdv14" localSheetId="1">#REF!</definedName>
    <definedName name="____wdv14" localSheetId="0">#REF!</definedName>
    <definedName name="____wdv14">#REF!</definedName>
    <definedName name="____wdv15" localSheetId="1">#REF!</definedName>
    <definedName name="____wdv15" localSheetId="0">#REF!</definedName>
    <definedName name="____wdv15">#REF!</definedName>
    <definedName name="____wdv6" localSheetId="1">#REF!</definedName>
    <definedName name="____wdv6" localSheetId="0">#REF!</definedName>
    <definedName name="____wdv6">#REF!</definedName>
    <definedName name="____wdv7" localSheetId="1">#REF!</definedName>
    <definedName name="____wdv7" localSheetId="0">#REF!</definedName>
    <definedName name="____wdv7">#REF!</definedName>
    <definedName name="____wdv8" localSheetId="1">#REF!</definedName>
    <definedName name="____wdv8" localSheetId="0">#REF!</definedName>
    <definedName name="____wdv8">#REF!</definedName>
    <definedName name="____wdv9" localSheetId="1">#REF!</definedName>
    <definedName name="____wdv9" localSheetId="0">#REF!</definedName>
    <definedName name="____wdv9">#REF!</definedName>
    <definedName name="____WT4" localSheetId="1">#REF!</definedName>
    <definedName name="____WT4">#REF!</definedName>
    <definedName name="____WT5" localSheetId="1">#REF!</definedName>
    <definedName name="____WT5">#REF!</definedName>
    <definedName name="____WT6" localSheetId="1">#REF!</definedName>
    <definedName name="____WT6">#REF!</definedName>
    <definedName name="____WT7" localSheetId="1">#REF!</definedName>
    <definedName name="____WT7">#REF!</definedName>
    <definedName name="____WT8" localSheetId="1">#REF!</definedName>
    <definedName name="____WT8">#REF!</definedName>
    <definedName name="____xx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_xx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_xx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_xx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AA2" localSheetId="1">#REF!</definedName>
    <definedName name="___AA2">#REF!</definedName>
    <definedName name="___cap10" localSheetId="1">#REF!</definedName>
    <definedName name="___cap10" localSheetId="0">#REF!</definedName>
    <definedName name="___cap10">#REF!</definedName>
    <definedName name="___cap11" localSheetId="1">#REF!</definedName>
    <definedName name="___cap11" localSheetId="0">#REF!</definedName>
    <definedName name="___cap11">#REF!</definedName>
    <definedName name="___cap12" localSheetId="1">#REF!</definedName>
    <definedName name="___cap12" localSheetId="0">#REF!</definedName>
    <definedName name="___cap12">#REF!</definedName>
    <definedName name="___cap13" localSheetId="1">#REF!</definedName>
    <definedName name="___cap13" localSheetId="0">#REF!</definedName>
    <definedName name="___cap13">#REF!</definedName>
    <definedName name="___cap14" localSheetId="1">#REF!</definedName>
    <definedName name="___cap14" localSheetId="0">#REF!</definedName>
    <definedName name="___cap14">#REF!</definedName>
    <definedName name="___cap15" localSheetId="1">#REF!</definedName>
    <definedName name="___cap15" localSheetId="0">#REF!</definedName>
    <definedName name="___cap15">#REF!</definedName>
    <definedName name="___cap6" localSheetId="1">#REF!</definedName>
    <definedName name="___cap6" localSheetId="0">#REF!</definedName>
    <definedName name="___cap6">#REF!</definedName>
    <definedName name="___cap7" localSheetId="1">#REF!</definedName>
    <definedName name="___cap7" localSheetId="0">#REF!</definedName>
    <definedName name="___cap7">#REF!</definedName>
    <definedName name="___cap8" localSheetId="1">#REF!</definedName>
    <definedName name="___cap8" localSheetId="0">#REF!</definedName>
    <definedName name="___cap8">#REF!</definedName>
    <definedName name="___cap9" localSheetId="1">#REF!</definedName>
    <definedName name="___cap9" localSheetId="0">#REF!</definedName>
    <definedName name="___cap9">#REF!</definedName>
    <definedName name="___DAT1" localSheetId="1">#REF!</definedName>
    <definedName name="___DAT1">#REF!</definedName>
    <definedName name="___DAT2" localSheetId="1">#REF!</definedName>
    <definedName name="___DAT2">#REF!</definedName>
    <definedName name="___DAT3" localSheetId="1">#REF!</definedName>
    <definedName name="___DAT3">#REF!</definedName>
    <definedName name="___DAT4" localSheetId="1">#REF!</definedName>
    <definedName name="___DAT4">#REF!</definedName>
    <definedName name="___DAT5" localSheetId="1">#REF!</definedName>
    <definedName name="___DAT5">#REF!</definedName>
    <definedName name="___dk1" localSheetId="1" hidden="1">{#N/A,#N/A,FALSE,"COVER.XLS";#N/A,#N/A,FALSE,"RACT1.XLS";#N/A,#N/A,FALSE,"RACT2.XLS";#N/A,#N/A,FALSE,"ECCMP";#N/A,#N/A,FALSE,"WELDER.XLS"}</definedName>
    <definedName name="___dk1" hidden="1">{#N/A,#N/A,FALSE,"COVER.XLS";#N/A,#N/A,FALSE,"RACT1.XLS";#N/A,#N/A,FALSE,"RACT2.XLS";#N/A,#N/A,FALSE,"ECCMP";#N/A,#N/A,FALSE,"WELDER.XLS"}</definedName>
    <definedName name="___gfa12" localSheetId="1">#REF!</definedName>
    <definedName name="___gfa12" localSheetId="0">#REF!</definedName>
    <definedName name="___gfa12">#REF!</definedName>
    <definedName name="___gfa13" localSheetId="1">#REF!</definedName>
    <definedName name="___gfa13" localSheetId="0">#REF!</definedName>
    <definedName name="___gfa13">#REF!</definedName>
    <definedName name="___gfa14" localSheetId="1">#REF!</definedName>
    <definedName name="___gfa14" localSheetId="0">#REF!</definedName>
    <definedName name="___gfa14">#REF!</definedName>
    <definedName name="___gfa15" localSheetId="1">#REF!</definedName>
    <definedName name="___gfa15" localSheetId="0">#REF!</definedName>
    <definedName name="___gfa15">#REF!</definedName>
    <definedName name="___gfa6" localSheetId="1">#REF!</definedName>
    <definedName name="___gfa6" localSheetId="0">#REF!</definedName>
    <definedName name="___gfa6">#REF!</definedName>
    <definedName name="___gfa7" localSheetId="1">#REF!</definedName>
    <definedName name="___gfa7" localSheetId="0">#REF!</definedName>
    <definedName name="___gfa7">#REF!</definedName>
    <definedName name="___gfa8" localSheetId="1">#REF!</definedName>
    <definedName name="___gfa8" localSheetId="0">#REF!</definedName>
    <definedName name="___gfa8">#REF!</definedName>
    <definedName name="___gfa9" localSheetId="1">#REF!</definedName>
    <definedName name="___gfa9" localSheetId="0">#REF!</definedName>
    <definedName name="___gfa9">#REF!</definedName>
    <definedName name="___inv3" localSheetId="1">#REF!</definedName>
    <definedName name="___inv3" localSheetId="0">#REF!</definedName>
    <definedName name="___inv3">#REF!</definedName>
    <definedName name="___inv4" localSheetId="1">#REF!</definedName>
    <definedName name="___inv4" localSheetId="0">#REF!</definedName>
    <definedName name="___inv4">#REF!</definedName>
    <definedName name="___inv5" localSheetId="1">#REF!</definedName>
    <definedName name="___inv5" localSheetId="0">#REF!</definedName>
    <definedName name="___inv5">#REF!</definedName>
    <definedName name="___inv6" localSheetId="1">#REF!</definedName>
    <definedName name="___inv6" localSheetId="0">#REF!</definedName>
    <definedName name="___inv6">#REF!</definedName>
    <definedName name="___k8" localSheetId="1" hidden="1">{#N/A,#N/A,FALSE,"COVER1.XLS ";#N/A,#N/A,FALSE,"RACT1.XLS";#N/A,#N/A,FALSE,"RACT2.XLS";#N/A,#N/A,FALSE,"ECCMP";#N/A,#N/A,FALSE,"WELDER.XLS"}</definedName>
    <definedName name="___k8" hidden="1">{#N/A,#N/A,FALSE,"COVER1.XLS ";#N/A,#N/A,FALSE,"RACT1.XLS";#N/A,#N/A,FALSE,"RACT2.XLS";#N/A,#N/A,FALSE,"ECCMP";#N/A,#N/A,FALSE,"WELDER.XLS"}</definedName>
    <definedName name="___kda1">#N/A</definedName>
    <definedName name="___kvs1" localSheetId="1" hidden="1">{#N/A,#N/A,FALSE,"COVER1.XLS ";#N/A,#N/A,FALSE,"RACT1.XLS";#N/A,#N/A,FALSE,"RACT2.XLS";#N/A,#N/A,FALSE,"ECCMP";#N/A,#N/A,FALSE,"WELDER.XLS"}</definedName>
    <definedName name="___kvs1" hidden="1">{#N/A,#N/A,FALSE,"COVER1.XLS ";#N/A,#N/A,FALSE,"RACT1.XLS";#N/A,#N/A,FALSE,"RACT2.XLS";#N/A,#N/A,FALSE,"ECCMP";#N/A,#N/A,FALSE,"WELDER.XLS"}</definedName>
    <definedName name="___kvs2" localSheetId="1" hidden="1">{#N/A,#N/A,FALSE,"COVER1.XLS ";#N/A,#N/A,FALSE,"RACT1.XLS";#N/A,#N/A,FALSE,"RACT2.XLS";#N/A,#N/A,FALSE,"ECCMP";#N/A,#N/A,FALSE,"WELDER.XLS"}</definedName>
    <definedName name="___kvs2" hidden="1">{#N/A,#N/A,FALSE,"COVER1.XLS ";#N/A,#N/A,FALSE,"RACT1.XLS";#N/A,#N/A,FALSE,"RACT2.XLS";#N/A,#N/A,FALSE,"ECCMP";#N/A,#N/A,FALSE,"WELDER.XLS"}</definedName>
    <definedName name="___kvs5" localSheetId="1" hidden="1">{#N/A,#N/A,FALSE,"COVER.XLS";#N/A,#N/A,FALSE,"RACT1.XLS";#N/A,#N/A,FALSE,"RACT2.XLS";#N/A,#N/A,FALSE,"ECCMP";#N/A,#N/A,FALSE,"WELDER.XLS"}</definedName>
    <definedName name="___kvs5" hidden="1">{#N/A,#N/A,FALSE,"COVER.XLS";#N/A,#N/A,FALSE,"RACT1.XLS";#N/A,#N/A,FALSE,"RACT2.XLS";#N/A,#N/A,FALSE,"ECCMP";#N/A,#N/A,FALSE,"WELDER.XLS"}</definedName>
    <definedName name="___kvs7" localSheetId="1" hidden="1">{#N/A,#N/A,FALSE,"COVER1.XLS ";#N/A,#N/A,FALSE,"RACT1.XLS";#N/A,#N/A,FALSE,"RACT2.XLS";#N/A,#N/A,FALSE,"ECCMP";#N/A,#N/A,FALSE,"WELDER.XLS"}</definedName>
    <definedName name="___kvs7" hidden="1">{#N/A,#N/A,FALSE,"COVER1.XLS ";#N/A,#N/A,FALSE,"RACT1.XLS";#N/A,#N/A,FALSE,"RACT2.XLS";#N/A,#N/A,FALSE,"ECCMP";#N/A,#N/A,FALSE,"WELDER.XLS"}</definedName>
    <definedName name="___kvs8" localSheetId="1" hidden="1">{#N/A,#N/A,FALSE,"COVER1.XLS ";#N/A,#N/A,FALSE,"RACT1.XLS";#N/A,#N/A,FALSE,"RACT2.XLS";#N/A,#N/A,FALSE,"ECCMP";#N/A,#N/A,FALSE,"WELDER.XLS"}</definedName>
    <definedName name="___kvs8" hidden="1">{#N/A,#N/A,FALSE,"COVER1.XLS ";#N/A,#N/A,FALSE,"RACT1.XLS";#N/A,#N/A,FALSE,"RACT2.XLS";#N/A,#N/A,FALSE,"ECCMP";#N/A,#N/A,FALSE,"WELDER.XLS"}</definedName>
    <definedName name="___KVS9" localSheetId="1" hidden="1">{#N/A,#N/A,FALSE,"COVER1.XLS ";#N/A,#N/A,FALSE,"RACT1.XLS";#N/A,#N/A,FALSE,"RACT2.XLS";#N/A,#N/A,FALSE,"ECCMP";#N/A,#N/A,FALSE,"WELDER.XLS"}</definedName>
    <definedName name="___KVS9" hidden="1">{#N/A,#N/A,FALSE,"COVER1.XLS ";#N/A,#N/A,FALSE,"RACT1.XLS";#N/A,#N/A,FALSE,"RACT2.XLS";#N/A,#N/A,FALSE,"ECCMP";#N/A,#N/A,FALSE,"WELDER.XLS"}</definedName>
    <definedName name="___l2"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l2"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lk1"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lk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nfa14" localSheetId="1">#REF!</definedName>
    <definedName name="___nfa14" localSheetId="0">#REF!</definedName>
    <definedName name="___nfa14">#REF!</definedName>
    <definedName name="___nfa15" localSheetId="1">#REF!</definedName>
    <definedName name="___nfa15" localSheetId="0">#REF!</definedName>
    <definedName name="___nfa15">#REF!</definedName>
    <definedName name="___nfa6" localSheetId="1">#REF!</definedName>
    <definedName name="___nfa6" localSheetId="0">#REF!</definedName>
    <definedName name="___nfa6">#REF!</definedName>
    <definedName name="___nfa7" localSheetId="1">#REF!</definedName>
    <definedName name="___nfa7" localSheetId="0">#REF!</definedName>
    <definedName name="___nfa7">#REF!</definedName>
    <definedName name="___nfa8" localSheetId="1">#REF!</definedName>
    <definedName name="___nfa8" localSheetId="0">#REF!</definedName>
    <definedName name="___nfa8">#REF!</definedName>
    <definedName name="___nfa9" localSheetId="1">#REF!</definedName>
    <definedName name="___nfa9" localSheetId="0">#REF!</definedName>
    <definedName name="___nfa9">#REF!</definedName>
    <definedName name="___ns1" localSheetId="1" hidden="1">{#N/A,#N/A,FALSE,"COVER1.XLS ";#N/A,#N/A,FALSE,"RACT1.XLS";#N/A,#N/A,FALSE,"RACT2.XLS";#N/A,#N/A,FALSE,"ECCMP";#N/A,#N/A,FALSE,"WELDER.XLS"}</definedName>
    <definedName name="___ns1" hidden="1">{#N/A,#N/A,FALSE,"COVER1.XLS ";#N/A,#N/A,FALSE,"RACT1.XLS";#N/A,#N/A,FALSE,"RACT2.XLS";#N/A,#N/A,FALSE,"ECCMP";#N/A,#N/A,FALSE,"WELDER.XLS"}</definedName>
    <definedName name="___owc3" localSheetId="1">#REF!</definedName>
    <definedName name="___owc3" localSheetId="0">#REF!</definedName>
    <definedName name="___owc3">#REF!</definedName>
    <definedName name="___owc4" localSheetId="1">#REF!</definedName>
    <definedName name="___owc4" localSheetId="0">#REF!</definedName>
    <definedName name="___owc4">#REF!</definedName>
    <definedName name="___owc5" localSheetId="1">#REF!</definedName>
    <definedName name="___owc5" localSheetId="0">#REF!</definedName>
    <definedName name="___owc5">#REF!</definedName>
    <definedName name="___owc6" localSheetId="1">#REF!</definedName>
    <definedName name="___owc6" localSheetId="0">#REF!</definedName>
    <definedName name="___owc6">#REF!</definedName>
    <definedName name="___ps2" localSheetId="1">#REF!</definedName>
    <definedName name="___ps2" localSheetId="0">#REF!</definedName>
    <definedName name="___ps2">#REF!</definedName>
    <definedName name="___ps3" localSheetId="1">#REF!</definedName>
    <definedName name="___ps3" localSheetId="0">#REF!</definedName>
    <definedName name="___ps3">#REF!</definedName>
    <definedName name="___q2" localSheetId="1" hidden="1">{#N/A,#N/A,FALSE,"COVER1.XLS ";#N/A,#N/A,FALSE,"RACT1.XLS";#N/A,#N/A,FALSE,"RACT2.XLS";#N/A,#N/A,FALSE,"ECCMP";#N/A,#N/A,FALSE,"WELDER.XLS"}</definedName>
    <definedName name="___q2" hidden="1">{#N/A,#N/A,FALSE,"COVER1.XLS ";#N/A,#N/A,FALSE,"RACT1.XLS";#N/A,#N/A,FALSE,"RACT2.XLS";#N/A,#N/A,FALSE,"ECCMP";#N/A,#N/A,FALSE,"WELDER.XLS"}</definedName>
    <definedName name="___res1" localSheetId="1">#REF!</definedName>
    <definedName name="___res1" localSheetId="0">#REF!</definedName>
    <definedName name="___res1">#REF!</definedName>
    <definedName name="___res2" localSheetId="1">#REF!</definedName>
    <definedName name="___res2" localSheetId="0">#REF!</definedName>
    <definedName name="___res2">#REF!</definedName>
    <definedName name="___res3" localSheetId="1">#REF!</definedName>
    <definedName name="___res3" localSheetId="0">#REF!</definedName>
    <definedName name="___res3">#REF!</definedName>
    <definedName name="___sa1">#N/A</definedName>
    <definedName name="___sa2">#N/A</definedName>
    <definedName name="___sa3">#N/A</definedName>
    <definedName name="___sa4">#N/A</definedName>
    <definedName name="___sa5">#N/A</definedName>
    <definedName name="___slm12" localSheetId="1">#REF!</definedName>
    <definedName name="___slm12" localSheetId="0">#REF!</definedName>
    <definedName name="___slm12">#REF!</definedName>
    <definedName name="___slm13" localSheetId="1">#REF!</definedName>
    <definedName name="___slm13" localSheetId="0">#REF!</definedName>
    <definedName name="___slm13">#REF!</definedName>
    <definedName name="___slm14" localSheetId="1">#REF!</definedName>
    <definedName name="___slm14" localSheetId="0">#REF!</definedName>
    <definedName name="___slm14">#REF!</definedName>
    <definedName name="___slm15" localSheetId="1">#REF!</definedName>
    <definedName name="___slm15" localSheetId="0">#REF!</definedName>
    <definedName name="___slm15">#REF!</definedName>
    <definedName name="___slm6" localSheetId="1">#REF!</definedName>
    <definedName name="___slm6" localSheetId="0">#REF!</definedName>
    <definedName name="___slm6">#REF!</definedName>
    <definedName name="___slm7" localSheetId="1">#REF!</definedName>
    <definedName name="___slm7" localSheetId="0">#REF!</definedName>
    <definedName name="___slm7">#REF!</definedName>
    <definedName name="___slm8" localSheetId="1">#REF!</definedName>
    <definedName name="___slm8" localSheetId="0">#REF!</definedName>
    <definedName name="___slm8">#REF!</definedName>
    <definedName name="___slm9" localSheetId="1">#REF!</definedName>
    <definedName name="___slm9" localSheetId="0">#REF!</definedName>
    <definedName name="___slm9">#REF!</definedName>
    <definedName name="___t1"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t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tps1" localSheetId="1">#REF!</definedName>
    <definedName name="___tps1">#REF!</definedName>
    <definedName name="___tr1"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tr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w2" localSheetId="1" hidden="1">{#N/A,#N/A,FALSE,"17MAY";#N/A,#N/A,FALSE,"24MAY"}</definedName>
    <definedName name="___w2" hidden="1">{#N/A,#N/A,FALSE,"17MAY";#N/A,#N/A,FALSE,"24MAY"}</definedName>
    <definedName name="___wdv10" localSheetId="1">#REF!</definedName>
    <definedName name="___wdv10" localSheetId="0">#REF!</definedName>
    <definedName name="___wdv10">#REF!</definedName>
    <definedName name="___wdv11" localSheetId="1">#REF!</definedName>
    <definedName name="___wdv11" localSheetId="0">#REF!</definedName>
    <definedName name="___wdv11">#REF!</definedName>
    <definedName name="___wdv12" localSheetId="1">#REF!</definedName>
    <definedName name="___wdv12" localSheetId="0">#REF!</definedName>
    <definedName name="___wdv12">#REF!</definedName>
    <definedName name="___wdv13" localSheetId="1">#REF!</definedName>
    <definedName name="___wdv13" localSheetId="0">#REF!</definedName>
    <definedName name="___wdv13">#REF!</definedName>
    <definedName name="___wdv14" localSheetId="1">#REF!</definedName>
    <definedName name="___wdv14" localSheetId="0">#REF!</definedName>
    <definedName name="___wdv14">#REF!</definedName>
    <definedName name="___wdv15" localSheetId="1">#REF!</definedName>
    <definedName name="___wdv15" localSheetId="0">#REF!</definedName>
    <definedName name="___wdv15">#REF!</definedName>
    <definedName name="___wdv6" localSheetId="1">#REF!</definedName>
    <definedName name="___wdv6" localSheetId="0">#REF!</definedName>
    <definedName name="___wdv6">#REF!</definedName>
    <definedName name="___wdv7" localSheetId="1">#REF!</definedName>
    <definedName name="___wdv7" localSheetId="0">#REF!</definedName>
    <definedName name="___wdv7">#REF!</definedName>
    <definedName name="___wdv8" localSheetId="1">#REF!</definedName>
    <definedName name="___wdv8" localSheetId="0">#REF!</definedName>
    <definedName name="___wdv8">#REF!</definedName>
    <definedName name="___wdv9" localSheetId="1">#REF!</definedName>
    <definedName name="___wdv9" localSheetId="0">#REF!</definedName>
    <definedName name="___wdv9">#REF!</definedName>
    <definedName name="___wrn1"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wrn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_xx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xx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xx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xx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xx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_xx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123Graph_A" localSheetId="1" hidden="1">#REF!</definedName>
    <definedName name="__123Graph_A" localSheetId="0" hidden="1">#REF!</definedName>
    <definedName name="__123Graph_A" hidden="1">#REF!</definedName>
    <definedName name="__123Graph_ASTATPROG" localSheetId="1" hidden="1">#REF!</definedName>
    <definedName name="__123Graph_ASTATPROG" localSheetId="0" hidden="1">#REF!</definedName>
    <definedName name="__123Graph_ASTATPROG" hidden="1">#REF!</definedName>
    <definedName name="__123Graph_B" localSheetId="1" hidden="1">#REF!</definedName>
    <definedName name="__123Graph_B" localSheetId="0" hidden="1">#REF!</definedName>
    <definedName name="__123Graph_B" hidden="1">#REF!</definedName>
    <definedName name="__123Graph_D" localSheetId="1" hidden="1">#REF!</definedName>
    <definedName name="__123Graph_D" localSheetId="0" hidden="1">#REF!</definedName>
    <definedName name="__123Graph_D" hidden="1">#REF!</definedName>
    <definedName name="__123Graph_X" localSheetId="1" hidden="1">#REF!</definedName>
    <definedName name="__123Graph_X" localSheetId="0" hidden="1">#REF!</definedName>
    <definedName name="__123Graph_X" hidden="1">#REF!</definedName>
    <definedName name="__123Graph_XSTATPROG" localSheetId="1" hidden="1">#REF!</definedName>
    <definedName name="__123Graph_XSTATPROG" localSheetId="0" hidden="1">#REF!</definedName>
    <definedName name="__123Graph_XSTATPROG" hidden="1">#REF!</definedName>
    <definedName name="__a5" localSheetId="1">#REF!</definedName>
    <definedName name="__a5">#REF!</definedName>
    <definedName name="__AA2" localSheetId="1">#REF!</definedName>
    <definedName name="__AA2">#REF!</definedName>
    <definedName name="__ADD1" localSheetId="1">#REF!</definedName>
    <definedName name="__ADD1" localSheetId="0">#REF!</definedName>
    <definedName name="__ADD1">#REF!</definedName>
    <definedName name="__ADD2" localSheetId="1">#REF!</definedName>
    <definedName name="__ADD2" localSheetId="0">#REF!</definedName>
    <definedName name="__ADD2">#REF!</definedName>
    <definedName name="__ANX8" localSheetId="1">#REF!</definedName>
    <definedName name="__ANX8" localSheetId="0">#REF!</definedName>
    <definedName name="__ANX8">#REF!</definedName>
    <definedName name="__cap10" localSheetId="1">#REF!</definedName>
    <definedName name="__cap10" localSheetId="0">#REF!</definedName>
    <definedName name="__cap10">#REF!</definedName>
    <definedName name="__cap11" localSheetId="1">#REF!</definedName>
    <definedName name="__cap11" localSheetId="0">#REF!</definedName>
    <definedName name="__cap11">#REF!</definedName>
    <definedName name="__cap12" localSheetId="1">#REF!</definedName>
    <definedName name="__cap12" localSheetId="0">#REF!</definedName>
    <definedName name="__cap12">#REF!</definedName>
    <definedName name="__cap13" localSheetId="1">#REF!</definedName>
    <definedName name="__cap13" localSheetId="0">#REF!</definedName>
    <definedName name="__cap13">#REF!</definedName>
    <definedName name="__cap14" localSheetId="1">#REF!</definedName>
    <definedName name="__cap14" localSheetId="0">#REF!</definedName>
    <definedName name="__cap14">#REF!</definedName>
    <definedName name="__cap15" localSheetId="1">#REF!</definedName>
    <definedName name="__cap15" localSheetId="0">#REF!</definedName>
    <definedName name="__cap15">#REF!</definedName>
    <definedName name="__cap6" localSheetId="1">#REF!</definedName>
    <definedName name="__cap6" localSheetId="0">#REF!</definedName>
    <definedName name="__cap6">#REF!</definedName>
    <definedName name="__cap7" localSheetId="1">#REF!</definedName>
    <definedName name="__cap7" localSheetId="0">#REF!</definedName>
    <definedName name="__cap7">#REF!</definedName>
    <definedName name="__cap8" localSheetId="1">#REF!</definedName>
    <definedName name="__cap8" localSheetId="0">#REF!</definedName>
    <definedName name="__cap8">#REF!</definedName>
    <definedName name="__cap9" localSheetId="1">#REF!</definedName>
    <definedName name="__cap9" localSheetId="0">#REF!</definedName>
    <definedName name="__cap9">#REF!</definedName>
    <definedName name="__DAT1" localSheetId="1">#REF!</definedName>
    <definedName name="__DAT1">#REF!</definedName>
    <definedName name="__DAT2" localSheetId="1">#REF!</definedName>
    <definedName name="__DAT2">#REF!</definedName>
    <definedName name="__DAT3" localSheetId="1">#REF!</definedName>
    <definedName name="__DAT3">#REF!</definedName>
    <definedName name="__DAT4" localSheetId="1">#REF!</definedName>
    <definedName name="__DAT4">#REF!</definedName>
    <definedName name="__DAT5" localSheetId="1">#REF!</definedName>
    <definedName name="__DAT5">#REF!</definedName>
    <definedName name="__def1" localSheetId="1">#REF!</definedName>
    <definedName name="__def1">#REF!</definedName>
    <definedName name="__dk1" localSheetId="1" hidden="1">{#N/A,#N/A,FALSE,"COVER.XLS";#N/A,#N/A,FALSE,"RACT1.XLS";#N/A,#N/A,FALSE,"RACT2.XLS";#N/A,#N/A,FALSE,"ECCMP";#N/A,#N/A,FALSE,"WELDER.XLS"}</definedName>
    <definedName name="__dk1" hidden="1">{#N/A,#N/A,FALSE,"COVER.XLS";#N/A,#N/A,FALSE,"RACT1.XLS";#N/A,#N/A,FALSE,"RACT2.XLS";#N/A,#N/A,FALSE,"ECCMP";#N/A,#N/A,FALSE,"WELDER.XLS"}</definedName>
    <definedName name="__gfa12" localSheetId="1">#REF!</definedName>
    <definedName name="__gfa12" localSheetId="0">#REF!</definedName>
    <definedName name="__gfa12">#REF!</definedName>
    <definedName name="__gfa13" localSheetId="1">#REF!</definedName>
    <definedName name="__gfa13" localSheetId="0">#REF!</definedName>
    <definedName name="__gfa13">#REF!</definedName>
    <definedName name="__gfa14" localSheetId="1">#REF!</definedName>
    <definedName name="__gfa14" localSheetId="0">#REF!</definedName>
    <definedName name="__gfa14">#REF!</definedName>
    <definedName name="__gfa15" localSheetId="1">#REF!</definedName>
    <definedName name="__gfa15" localSheetId="0">#REF!</definedName>
    <definedName name="__gfa15">#REF!</definedName>
    <definedName name="__gfa6" localSheetId="1">#REF!</definedName>
    <definedName name="__gfa6" localSheetId="0">#REF!</definedName>
    <definedName name="__gfa6">#REF!</definedName>
    <definedName name="__gfa7" localSheetId="1">#REF!</definedName>
    <definedName name="__gfa7" localSheetId="0">#REF!</definedName>
    <definedName name="__gfa7">#REF!</definedName>
    <definedName name="__gfa8" localSheetId="1">#REF!</definedName>
    <definedName name="__gfa8" localSheetId="0">#REF!</definedName>
    <definedName name="__gfa8">#REF!</definedName>
    <definedName name="__gfa9" localSheetId="1">#REF!</definedName>
    <definedName name="__gfa9" localSheetId="0">#REF!</definedName>
    <definedName name="__gfa9">#REF!</definedName>
    <definedName name="__inv3" localSheetId="1">#REF!</definedName>
    <definedName name="__inv3" localSheetId="0">#REF!</definedName>
    <definedName name="__inv3">#REF!</definedName>
    <definedName name="__inv4" localSheetId="1">#REF!</definedName>
    <definedName name="__inv4" localSheetId="0">#REF!</definedName>
    <definedName name="__inv4">#REF!</definedName>
    <definedName name="__inv5" localSheetId="1">#REF!</definedName>
    <definedName name="__inv5" localSheetId="0">#REF!</definedName>
    <definedName name="__inv5">#REF!</definedName>
    <definedName name="__inv6" localSheetId="1">#REF!</definedName>
    <definedName name="__inv6" localSheetId="0">#REF!</definedName>
    <definedName name="__inv6">#REF!</definedName>
    <definedName name="__k8" localSheetId="1" hidden="1">{#N/A,#N/A,FALSE,"COVER1.XLS ";#N/A,#N/A,FALSE,"RACT1.XLS";#N/A,#N/A,FALSE,"RACT2.XLS";#N/A,#N/A,FALSE,"ECCMP";#N/A,#N/A,FALSE,"WELDER.XLS"}</definedName>
    <definedName name="__k8" hidden="1">{#N/A,#N/A,FALSE,"COVER1.XLS ";#N/A,#N/A,FALSE,"RACT1.XLS";#N/A,#N/A,FALSE,"RACT2.XLS";#N/A,#N/A,FALSE,"ECCMP";#N/A,#N/A,FALSE,"WELDER.XLS"}</definedName>
    <definedName name="__kvs1" localSheetId="1" hidden="1">{#N/A,#N/A,FALSE,"COVER1.XLS ";#N/A,#N/A,FALSE,"RACT1.XLS";#N/A,#N/A,FALSE,"RACT2.XLS";#N/A,#N/A,FALSE,"ECCMP";#N/A,#N/A,FALSE,"WELDER.XLS"}</definedName>
    <definedName name="__kvs1" hidden="1">{#N/A,#N/A,FALSE,"COVER1.XLS ";#N/A,#N/A,FALSE,"RACT1.XLS";#N/A,#N/A,FALSE,"RACT2.XLS";#N/A,#N/A,FALSE,"ECCMP";#N/A,#N/A,FALSE,"WELDER.XLS"}</definedName>
    <definedName name="__kvs2" localSheetId="1" hidden="1">{#N/A,#N/A,FALSE,"COVER1.XLS ";#N/A,#N/A,FALSE,"RACT1.XLS";#N/A,#N/A,FALSE,"RACT2.XLS";#N/A,#N/A,FALSE,"ECCMP";#N/A,#N/A,FALSE,"WELDER.XLS"}</definedName>
    <definedName name="__kvs2" hidden="1">{#N/A,#N/A,FALSE,"COVER1.XLS ";#N/A,#N/A,FALSE,"RACT1.XLS";#N/A,#N/A,FALSE,"RACT2.XLS";#N/A,#N/A,FALSE,"ECCMP";#N/A,#N/A,FALSE,"WELDER.XLS"}</definedName>
    <definedName name="__kvs5" localSheetId="1" hidden="1">{#N/A,#N/A,FALSE,"COVER.XLS";#N/A,#N/A,FALSE,"RACT1.XLS";#N/A,#N/A,FALSE,"RACT2.XLS";#N/A,#N/A,FALSE,"ECCMP";#N/A,#N/A,FALSE,"WELDER.XLS"}</definedName>
    <definedName name="__kvs5" hidden="1">{#N/A,#N/A,FALSE,"COVER.XLS";#N/A,#N/A,FALSE,"RACT1.XLS";#N/A,#N/A,FALSE,"RACT2.XLS";#N/A,#N/A,FALSE,"ECCMP";#N/A,#N/A,FALSE,"WELDER.XLS"}</definedName>
    <definedName name="__kvs7" localSheetId="1" hidden="1">{#N/A,#N/A,FALSE,"COVER1.XLS ";#N/A,#N/A,FALSE,"RACT1.XLS";#N/A,#N/A,FALSE,"RACT2.XLS";#N/A,#N/A,FALSE,"ECCMP";#N/A,#N/A,FALSE,"WELDER.XLS"}</definedName>
    <definedName name="__kvs7" hidden="1">{#N/A,#N/A,FALSE,"COVER1.XLS ";#N/A,#N/A,FALSE,"RACT1.XLS";#N/A,#N/A,FALSE,"RACT2.XLS";#N/A,#N/A,FALSE,"ECCMP";#N/A,#N/A,FALSE,"WELDER.XLS"}</definedName>
    <definedName name="__kvs8" localSheetId="1" hidden="1">{#N/A,#N/A,FALSE,"COVER1.XLS ";#N/A,#N/A,FALSE,"RACT1.XLS";#N/A,#N/A,FALSE,"RACT2.XLS";#N/A,#N/A,FALSE,"ECCMP";#N/A,#N/A,FALSE,"WELDER.XLS"}</definedName>
    <definedName name="__kvs8" hidden="1">{#N/A,#N/A,FALSE,"COVER1.XLS ";#N/A,#N/A,FALSE,"RACT1.XLS";#N/A,#N/A,FALSE,"RACT2.XLS";#N/A,#N/A,FALSE,"ECCMP";#N/A,#N/A,FALSE,"WELDER.XLS"}</definedName>
    <definedName name="__KVS9" localSheetId="1" hidden="1">{#N/A,#N/A,FALSE,"COVER1.XLS ";#N/A,#N/A,FALSE,"RACT1.XLS";#N/A,#N/A,FALSE,"RACT2.XLS";#N/A,#N/A,FALSE,"ECCMP";#N/A,#N/A,FALSE,"WELDER.XLS"}</definedName>
    <definedName name="__KVS9" hidden="1">{#N/A,#N/A,FALSE,"COVER1.XLS ";#N/A,#N/A,FALSE,"RACT1.XLS";#N/A,#N/A,FALSE,"RACT2.XLS";#N/A,#N/A,FALSE,"ECCMP";#N/A,#N/A,FALSE,"WELDER.XLS"}</definedName>
    <definedName name="__l2"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l2"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lk1"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lk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nfa14" localSheetId="1">#REF!</definedName>
    <definedName name="__nfa14" localSheetId="0">#REF!</definedName>
    <definedName name="__nfa14">#REF!</definedName>
    <definedName name="__nfa15" localSheetId="1">#REF!</definedName>
    <definedName name="__nfa15" localSheetId="0">#REF!</definedName>
    <definedName name="__nfa15">#REF!</definedName>
    <definedName name="__nfa6" localSheetId="1">#REF!</definedName>
    <definedName name="__nfa6" localSheetId="0">#REF!</definedName>
    <definedName name="__nfa6">#REF!</definedName>
    <definedName name="__nfa7" localSheetId="1">#REF!</definedName>
    <definedName name="__nfa7" localSheetId="0">#REF!</definedName>
    <definedName name="__nfa7">#REF!</definedName>
    <definedName name="__nfa8" localSheetId="1">#REF!</definedName>
    <definedName name="__nfa8" localSheetId="0">#REF!</definedName>
    <definedName name="__nfa8">#REF!</definedName>
    <definedName name="__nfa9" localSheetId="1">#REF!</definedName>
    <definedName name="__nfa9" localSheetId="0">#REF!</definedName>
    <definedName name="__nfa9">#REF!</definedName>
    <definedName name="__ns1" localSheetId="1" hidden="1">{#N/A,#N/A,FALSE,"COVER1.XLS ";#N/A,#N/A,FALSE,"RACT1.XLS";#N/A,#N/A,FALSE,"RACT2.XLS";#N/A,#N/A,FALSE,"ECCMP";#N/A,#N/A,FALSE,"WELDER.XLS"}</definedName>
    <definedName name="__ns1" hidden="1">{#N/A,#N/A,FALSE,"COVER1.XLS ";#N/A,#N/A,FALSE,"RACT1.XLS";#N/A,#N/A,FALSE,"RACT2.XLS";#N/A,#N/A,FALSE,"ECCMP";#N/A,#N/A,FALSE,"WELDER.XLS"}</definedName>
    <definedName name="__owc3" localSheetId="1">#REF!</definedName>
    <definedName name="__owc3" localSheetId="0">#REF!</definedName>
    <definedName name="__owc3">#REF!</definedName>
    <definedName name="__owc4" localSheetId="1">#REF!</definedName>
    <definedName name="__owc4" localSheetId="0">#REF!</definedName>
    <definedName name="__owc4">#REF!</definedName>
    <definedName name="__owc5" localSheetId="1">#REF!</definedName>
    <definedName name="__owc5" localSheetId="0">#REF!</definedName>
    <definedName name="__owc5">#REF!</definedName>
    <definedName name="__owc6" localSheetId="1">#REF!</definedName>
    <definedName name="__owc6" localSheetId="0">#REF!</definedName>
    <definedName name="__owc6">#REF!</definedName>
    <definedName name="__ps2" localSheetId="1">#REF!</definedName>
    <definedName name="__ps2" localSheetId="0">#REF!</definedName>
    <definedName name="__ps2">#REF!</definedName>
    <definedName name="__ps3" localSheetId="1">#REF!</definedName>
    <definedName name="__ps3" localSheetId="0">#REF!</definedName>
    <definedName name="__ps3">#REF!</definedName>
    <definedName name="__q2" localSheetId="1" hidden="1">{#N/A,#N/A,FALSE,"COVER1.XLS ";#N/A,#N/A,FALSE,"RACT1.XLS";#N/A,#N/A,FALSE,"RACT2.XLS";#N/A,#N/A,FALSE,"ECCMP";#N/A,#N/A,FALSE,"WELDER.XLS"}</definedName>
    <definedName name="__q2" hidden="1">{#N/A,#N/A,FALSE,"COVER1.XLS ";#N/A,#N/A,FALSE,"RACT1.XLS";#N/A,#N/A,FALSE,"RACT2.XLS";#N/A,#N/A,FALSE,"ECCMP";#N/A,#N/A,FALSE,"WELDER.XLS"}</definedName>
    <definedName name="__res2" localSheetId="1">#REF!</definedName>
    <definedName name="__res2" localSheetId="0">#REF!</definedName>
    <definedName name="__res2">#REF!</definedName>
    <definedName name="__res3" localSheetId="1">#REF!</definedName>
    <definedName name="__res3" localSheetId="0">#REF!</definedName>
    <definedName name="__res3">#REF!</definedName>
    <definedName name="__sa1">#N/A</definedName>
    <definedName name="__sa2">#N/A</definedName>
    <definedName name="__sa3">#N/A</definedName>
    <definedName name="__sa4">#N/A</definedName>
    <definedName name="__sa5">#N/A</definedName>
    <definedName name="__slm14" localSheetId="1">#REF!</definedName>
    <definedName name="__slm14" localSheetId="0">#REF!</definedName>
    <definedName name="__slm14">#REF!</definedName>
    <definedName name="__slm15" localSheetId="1">#REF!</definedName>
    <definedName name="__slm15" localSheetId="0">#REF!</definedName>
    <definedName name="__slm15">#REF!</definedName>
    <definedName name="__slm6" localSheetId="1">#REF!</definedName>
    <definedName name="__slm6" localSheetId="0">#REF!</definedName>
    <definedName name="__slm6">#REF!</definedName>
    <definedName name="__slm7" localSheetId="1">#REF!</definedName>
    <definedName name="__slm7" localSheetId="0">#REF!</definedName>
    <definedName name="__slm7">#REF!</definedName>
    <definedName name="__slm8" localSheetId="1">#REF!</definedName>
    <definedName name="__slm8" localSheetId="0">#REF!</definedName>
    <definedName name="__slm8">#REF!</definedName>
    <definedName name="__slm9" localSheetId="1">#REF!</definedName>
    <definedName name="__slm9" localSheetId="0">#REF!</definedName>
    <definedName name="__slm9">#REF!</definedName>
    <definedName name="__t1"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t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tps1" localSheetId="1">#REF!</definedName>
    <definedName name="__tps1">#REF!</definedName>
    <definedName name="__tr1"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tr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w2" localSheetId="1" hidden="1">{#N/A,#N/A,FALSE,"17MAY";#N/A,#N/A,FALSE,"24MAY"}</definedName>
    <definedName name="__w2" hidden="1">{#N/A,#N/A,FALSE,"17MAY";#N/A,#N/A,FALSE,"24MAY"}</definedName>
    <definedName name="__wdv10" localSheetId="1">#REF!</definedName>
    <definedName name="__wdv10" localSheetId="0">#REF!</definedName>
    <definedName name="__wdv10">#REF!</definedName>
    <definedName name="__wdv11" localSheetId="1">#REF!</definedName>
    <definedName name="__wdv11" localSheetId="0">#REF!</definedName>
    <definedName name="__wdv11">#REF!</definedName>
    <definedName name="__wdv12" localSheetId="1">#REF!</definedName>
    <definedName name="__wdv12" localSheetId="0">#REF!</definedName>
    <definedName name="__wdv12">#REF!</definedName>
    <definedName name="__wdv13" localSheetId="1">#REF!</definedName>
    <definedName name="__wdv13" localSheetId="0">#REF!</definedName>
    <definedName name="__wdv13">#REF!</definedName>
    <definedName name="__wdv14" localSheetId="1">#REF!</definedName>
    <definedName name="__wdv14" localSheetId="0">#REF!</definedName>
    <definedName name="__wdv14">#REF!</definedName>
    <definedName name="__wdv15" localSheetId="1">#REF!</definedName>
    <definedName name="__wdv15" localSheetId="0">#REF!</definedName>
    <definedName name="__wdv15">#REF!</definedName>
    <definedName name="__wdv6" localSheetId="1">#REF!</definedName>
    <definedName name="__wdv6" localSheetId="0">#REF!</definedName>
    <definedName name="__wdv6">#REF!</definedName>
    <definedName name="__wdv7" localSheetId="1">#REF!</definedName>
    <definedName name="__wdv7" localSheetId="0">#REF!</definedName>
    <definedName name="__wdv7">#REF!</definedName>
    <definedName name="__wdv8" localSheetId="1">#REF!</definedName>
    <definedName name="__wdv8" localSheetId="0">#REF!</definedName>
    <definedName name="__wdv8">#REF!</definedName>
    <definedName name="__wdv9" localSheetId="1">#REF!</definedName>
    <definedName name="__wdv9" localSheetId="0">#REF!</definedName>
    <definedName name="__wdv9">#REF!</definedName>
    <definedName name="__wrn1"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wrn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_xx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xx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xx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xx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xx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_xx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1" localSheetId="1">#REF!</definedName>
    <definedName name="_1" localSheetId="0">#REF!</definedName>
    <definedName name="_1">#REF!</definedName>
    <definedName name="_2" localSheetId="1">#REF!</definedName>
    <definedName name="_2">#REF!</definedName>
    <definedName name="_3" localSheetId="1">#REF!</definedName>
    <definedName name="_3">#REF!</definedName>
    <definedName name="_4" localSheetId="1">#REF!</definedName>
    <definedName name="_4">#REF!</definedName>
    <definedName name="_a5" localSheetId="1">#REF!</definedName>
    <definedName name="_a5">#REF!</definedName>
    <definedName name="_AA2" localSheetId="1">#REF!</definedName>
    <definedName name="_AA2">#REF!</definedName>
    <definedName name="_ABC" localSheetId="1">#REF!</definedName>
    <definedName name="_ABC">#REF!</definedName>
    <definedName name="_ADD1" localSheetId="1">#REF!</definedName>
    <definedName name="_ADD1" localSheetId="0">#REF!</definedName>
    <definedName name="_ADD1">#REF!</definedName>
    <definedName name="_ADD2" localSheetId="1">#REF!</definedName>
    <definedName name="_ADD2" localSheetId="0">#REF!</definedName>
    <definedName name="_ADD2">#REF!</definedName>
    <definedName name="_ANX8" localSheetId="1">#REF!</definedName>
    <definedName name="_ANX8" localSheetId="0">#REF!</definedName>
    <definedName name="_ANX8">#REF!</definedName>
    <definedName name="_can430">40.73</definedName>
    <definedName name="_can435">43.3</definedName>
    <definedName name="_D91994" localSheetId="1">#REF!</definedName>
    <definedName name="_D91994" localSheetId="0">#REF!</definedName>
    <definedName name="_D91994">#REF!</definedName>
    <definedName name="_DAT1" localSheetId="1">#REF!</definedName>
    <definedName name="_DAT1">#REF!</definedName>
    <definedName name="_DAT2" localSheetId="1">#REF!</definedName>
    <definedName name="_DAT2">#REF!</definedName>
    <definedName name="_DAT3" localSheetId="1">#REF!</definedName>
    <definedName name="_DAT3">#REF!</definedName>
    <definedName name="_DAT4" localSheetId="1">#REF!</definedName>
    <definedName name="_DAT4">#REF!</definedName>
    <definedName name="_DAT5" localSheetId="1">#REF!</definedName>
    <definedName name="_DAT5">#REF!</definedName>
    <definedName name="_dat6" localSheetId="1">#REF!</definedName>
    <definedName name="_dat6">#REF!</definedName>
    <definedName name="_def1" localSheetId="1">#REF!</definedName>
    <definedName name="_def1">#REF!</definedName>
    <definedName name="_dk1" localSheetId="1" hidden="1">{#N/A,#N/A,FALSE,"COVER.XLS";#N/A,#N/A,FALSE,"RACT1.XLS";#N/A,#N/A,FALSE,"RACT2.XLS";#N/A,#N/A,FALSE,"ECCMP";#N/A,#N/A,FALSE,"WELDER.XLS"}</definedName>
    <definedName name="_dk1" hidden="1">{#N/A,#N/A,FALSE,"COVER.XLS";#N/A,#N/A,FALSE,"RACT1.XLS";#N/A,#N/A,FALSE,"RACT2.XLS";#N/A,#N/A,FALSE,"ECCMP";#N/A,#N/A,FALSE,"WELDER.XLS"}</definedName>
    <definedName name="_Fill" localSheetId="1" hidden="1">#REF!</definedName>
    <definedName name="_Fill" localSheetId="0" hidden="1">#REF!</definedName>
    <definedName name="_Fill" hidden="1">#REF!</definedName>
    <definedName name="_xlnm._FilterDatabase" localSheetId="1" hidden="1">#REF!</definedName>
    <definedName name="_xlnm._FilterDatabase" localSheetId="0" hidden="1">#REF!</definedName>
    <definedName name="_xlnm._FilterDatabase" hidden="1">#REF!</definedName>
    <definedName name="_k8" localSheetId="1" hidden="1">{#N/A,#N/A,FALSE,"COVER1.XLS ";#N/A,#N/A,FALSE,"RACT1.XLS";#N/A,#N/A,FALSE,"RACT2.XLS";#N/A,#N/A,FALSE,"ECCMP";#N/A,#N/A,FALSE,"WELDER.XLS"}</definedName>
    <definedName name="_k8" hidden="1">{#N/A,#N/A,FALSE,"COVER1.XLS ";#N/A,#N/A,FALSE,"RACT1.XLS";#N/A,#N/A,FALSE,"RACT2.XLS";#N/A,#N/A,FALSE,"ECCMP";#N/A,#N/A,FALSE,"WELDER.XLS"}</definedName>
    <definedName name="_kda1">#N/A</definedName>
    <definedName name="_Key1" localSheetId="1" hidden="1">#REF!</definedName>
    <definedName name="_Key1" localSheetId="0" hidden="1">#REF!</definedName>
    <definedName name="_Key1" hidden="1">#REF!</definedName>
    <definedName name="_Key2" localSheetId="1" hidden="1">#REF!</definedName>
    <definedName name="_Key2" localSheetId="0" hidden="1">#REF!</definedName>
    <definedName name="_Key2" hidden="1">#REF!</definedName>
    <definedName name="_kvs1" localSheetId="1" hidden="1">{#N/A,#N/A,FALSE,"COVER1.XLS ";#N/A,#N/A,FALSE,"RACT1.XLS";#N/A,#N/A,FALSE,"RACT2.XLS";#N/A,#N/A,FALSE,"ECCMP";#N/A,#N/A,FALSE,"WELDER.XLS"}</definedName>
    <definedName name="_kvs1" hidden="1">{#N/A,#N/A,FALSE,"COVER1.XLS ";#N/A,#N/A,FALSE,"RACT1.XLS";#N/A,#N/A,FALSE,"RACT2.XLS";#N/A,#N/A,FALSE,"ECCMP";#N/A,#N/A,FALSE,"WELDER.XLS"}</definedName>
    <definedName name="_kvs2" localSheetId="1" hidden="1">{#N/A,#N/A,FALSE,"COVER1.XLS ";#N/A,#N/A,FALSE,"RACT1.XLS";#N/A,#N/A,FALSE,"RACT2.XLS";#N/A,#N/A,FALSE,"ECCMP";#N/A,#N/A,FALSE,"WELDER.XLS"}</definedName>
    <definedName name="_kvs2" hidden="1">{#N/A,#N/A,FALSE,"COVER1.XLS ";#N/A,#N/A,FALSE,"RACT1.XLS";#N/A,#N/A,FALSE,"RACT2.XLS";#N/A,#N/A,FALSE,"ECCMP";#N/A,#N/A,FALSE,"WELDER.XLS"}</definedName>
    <definedName name="_kvs5" localSheetId="1" hidden="1">{#N/A,#N/A,FALSE,"COVER.XLS";#N/A,#N/A,FALSE,"RACT1.XLS";#N/A,#N/A,FALSE,"RACT2.XLS";#N/A,#N/A,FALSE,"ECCMP";#N/A,#N/A,FALSE,"WELDER.XLS"}</definedName>
    <definedName name="_kvs5" hidden="1">{#N/A,#N/A,FALSE,"COVER.XLS";#N/A,#N/A,FALSE,"RACT1.XLS";#N/A,#N/A,FALSE,"RACT2.XLS";#N/A,#N/A,FALSE,"ECCMP";#N/A,#N/A,FALSE,"WELDER.XLS"}</definedName>
    <definedName name="_kvs7" localSheetId="1" hidden="1">{#N/A,#N/A,FALSE,"COVER1.XLS ";#N/A,#N/A,FALSE,"RACT1.XLS";#N/A,#N/A,FALSE,"RACT2.XLS";#N/A,#N/A,FALSE,"ECCMP";#N/A,#N/A,FALSE,"WELDER.XLS"}</definedName>
    <definedName name="_kvs7" hidden="1">{#N/A,#N/A,FALSE,"COVER1.XLS ";#N/A,#N/A,FALSE,"RACT1.XLS";#N/A,#N/A,FALSE,"RACT2.XLS";#N/A,#N/A,FALSE,"ECCMP";#N/A,#N/A,FALSE,"WELDER.XLS"}</definedName>
    <definedName name="_kvs8" localSheetId="1" hidden="1">{#N/A,#N/A,FALSE,"COVER1.XLS ";#N/A,#N/A,FALSE,"RACT1.XLS";#N/A,#N/A,FALSE,"RACT2.XLS";#N/A,#N/A,FALSE,"ECCMP";#N/A,#N/A,FALSE,"WELDER.XLS"}</definedName>
    <definedName name="_kvs8" hidden="1">{#N/A,#N/A,FALSE,"COVER1.XLS ";#N/A,#N/A,FALSE,"RACT1.XLS";#N/A,#N/A,FALSE,"RACT2.XLS";#N/A,#N/A,FALSE,"ECCMP";#N/A,#N/A,FALSE,"WELDER.XLS"}</definedName>
    <definedName name="_KVS9" localSheetId="1" hidden="1">{#N/A,#N/A,FALSE,"COVER1.XLS ";#N/A,#N/A,FALSE,"RACT1.XLS";#N/A,#N/A,FALSE,"RACT2.XLS";#N/A,#N/A,FALSE,"ECCMP";#N/A,#N/A,FALSE,"WELDER.XLS"}</definedName>
    <definedName name="_KVS9" hidden="1">{#N/A,#N/A,FALSE,"COVER1.XLS ";#N/A,#N/A,FALSE,"RACT1.XLS";#N/A,#N/A,FALSE,"RACT2.XLS";#N/A,#N/A,FALSE,"ECCMP";#N/A,#N/A,FALSE,"WELDER.XLS"}</definedName>
    <definedName name="_l2"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l2"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lb1" localSheetId="1">#REF!</definedName>
    <definedName name="_lb1" localSheetId="0">#REF!</definedName>
    <definedName name="_lb1">#REF!</definedName>
    <definedName name="_lb2" localSheetId="1">#REF!</definedName>
    <definedName name="_lb2" localSheetId="0">#REF!</definedName>
    <definedName name="_lb2">#REF!</definedName>
    <definedName name="_lk1"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lk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mm1" localSheetId="1">#REF!</definedName>
    <definedName name="_mm1" localSheetId="0">#REF!</definedName>
    <definedName name="_mm1">#REF!</definedName>
    <definedName name="_mm2" localSheetId="1">#REF!</definedName>
    <definedName name="_mm2" localSheetId="0">#REF!</definedName>
    <definedName name="_mm2">#REF!</definedName>
    <definedName name="_mm3" localSheetId="1">#REF!</definedName>
    <definedName name="_mm3" localSheetId="0">#REF!</definedName>
    <definedName name="_mm3">#REF!</definedName>
    <definedName name="_ns1" localSheetId="1" hidden="1">{#N/A,#N/A,FALSE,"COVER1.XLS ";#N/A,#N/A,FALSE,"RACT1.XLS";#N/A,#N/A,FALSE,"RACT2.XLS";#N/A,#N/A,FALSE,"ECCMP";#N/A,#N/A,FALSE,"WELDER.XLS"}</definedName>
    <definedName name="_ns1" hidden="1">{#N/A,#N/A,FALSE,"COVER1.XLS ";#N/A,#N/A,FALSE,"RACT1.XLS";#N/A,#N/A,FALSE,"RACT2.XLS";#N/A,#N/A,FALSE,"ECCMP";#N/A,#N/A,FALSE,"WELDER.XLS"}</definedName>
    <definedName name="_Order1" hidden="1">255</definedName>
    <definedName name="_Order2" hidden="1">255</definedName>
    <definedName name="_PL1" localSheetId="1">#REF!</definedName>
    <definedName name="_PL1">#REF!</definedName>
    <definedName name="_q2" localSheetId="1" hidden="1">{#N/A,#N/A,FALSE,"COVER1.XLS ";#N/A,#N/A,FALSE,"RACT1.XLS";#N/A,#N/A,FALSE,"RACT2.XLS";#N/A,#N/A,FALSE,"ECCMP";#N/A,#N/A,FALSE,"WELDER.XLS"}</definedName>
    <definedName name="_q2" hidden="1">{#N/A,#N/A,FALSE,"COVER1.XLS ";#N/A,#N/A,FALSE,"RACT1.XLS";#N/A,#N/A,FALSE,"RACT2.XLS";#N/A,#N/A,FALSE,"ECCMP";#N/A,#N/A,FALSE,"WELDER.XLS"}</definedName>
    <definedName name="_Q22">#N/A</definedName>
    <definedName name="_Regression_Int" hidden="1">1</definedName>
    <definedName name="_sa1">#N/A</definedName>
    <definedName name="_sa2">#N/A</definedName>
    <definedName name="_sa3">#N/A</definedName>
    <definedName name="_sa4">#N/A</definedName>
    <definedName name="_sa5">#N/A</definedName>
    <definedName name="_Sort" localSheetId="1" hidden="1">#REF!</definedName>
    <definedName name="_Sort" localSheetId="0" hidden="1">#REF!</definedName>
    <definedName name="_Sort" hidden="1">#REF!</definedName>
    <definedName name="_t1"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t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tps1" localSheetId="1">#REF!</definedName>
    <definedName name="_tps1">#REF!</definedName>
    <definedName name="_tr1"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tr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w2" localSheetId="1" hidden="1">{#N/A,#N/A,FALSE,"17MAY";#N/A,#N/A,FALSE,"24MAY"}</definedName>
    <definedName name="_w2" hidden="1">{#N/A,#N/A,FALSE,"17MAY";#N/A,#N/A,FALSE,"24MAY"}</definedName>
    <definedName name="_wrn1"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wrn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_xx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xx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xx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xx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xx5"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_xx5"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 localSheetId="1">#REF!</definedName>
    <definedName name="a" localSheetId="0">#REF!</definedName>
    <definedName name="a">#REF!</definedName>
    <definedName name="A00032_" localSheetId="1">#REF!</definedName>
    <definedName name="A00032_">#REF!</definedName>
    <definedName name="A17c140" localSheetId="1">#REF!</definedName>
    <definedName name="A17c140">#REF!</definedName>
    <definedName name="aa">#N/A</definedName>
    <definedName name="AAa" localSheetId="1" hidden="1">{#N/A,#N/A,FALSE,"COVER1.XLS ";#N/A,#N/A,FALSE,"RACT1.XLS";#N/A,#N/A,FALSE,"RACT2.XLS";#N/A,#N/A,FALSE,"ECCMP";#N/A,#N/A,FALSE,"WELDER.XLS"}</definedName>
    <definedName name="AAa" hidden="1">{#N/A,#N/A,FALSE,"COVER1.XLS ";#N/A,#N/A,FALSE,"RACT1.XLS";#N/A,#N/A,FALSE,"RACT2.XLS";#N/A,#N/A,FALSE,"ECCMP";#N/A,#N/A,FALSE,"WELDER.XLS"}</definedName>
    <definedName name="aaaa" localSheetId="1" hidden="1">{#N/A,#N/A,FALSE,"str_title";#N/A,#N/A,FALSE,"SUM";#N/A,#N/A,FALSE,"Scope";#N/A,#N/A,FALSE,"PIE-Jn";#N/A,#N/A,FALSE,"PIE-Jn_Hz";#N/A,#N/A,FALSE,"Liq_Plan";#N/A,#N/A,FALSE,"S_Curve";#N/A,#N/A,FALSE,"Liq_Prof";#N/A,#N/A,FALSE,"Man_Pwr";#N/A,#N/A,FALSE,"Man_Prof"}</definedName>
    <definedName name="aaaa" hidden="1">{#N/A,#N/A,FALSE,"str_title";#N/A,#N/A,FALSE,"SUM";#N/A,#N/A,FALSE,"Scope";#N/A,#N/A,FALSE,"PIE-Jn";#N/A,#N/A,FALSE,"PIE-Jn_Hz";#N/A,#N/A,FALSE,"Liq_Plan";#N/A,#N/A,FALSE,"S_Curve";#N/A,#N/A,FALSE,"Liq_Prof";#N/A,#N/A,FALSE,"Man_Pwr";#N/A,#N/A,FALSE,"Man_Prof"}</definedName>
    <definedName name="aaaaaaaaaaaaaaaaaaaaaaaaaaaa"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aaaaaaaaaaaaaaaaaaaaaaaaaaa"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affa" localSheetId="1" hidden="1">{#N/A,#N/A,FALSE,"COVER.XLS";#N/A,#N/A,FALSE,"RACT1.XLS";#N/A,#N/A,FALSE,"RACT2.XLS";#N/A,#N/A,FALSE,"ECCMP";#N/A,#N/A,FALSE,"WELDER.XLS"}</definedName>
    <definedName name="aaffa" hidden="1">{#N/A,#N/A,FALSE,"COVER.XLS";#N/A,#N/A,FALSE,"RACT1.XLS";#N/A,#N/A,FALSE,"RACT2.XLS";#N/A,#N/A,FALSE,"ECCMP";#N/A,#N/A,FALSE,"WELDER.XLS"}</definedName>
    <definedName name="ab">#N/A</definedName>
    <definedName name="aba" localSheetId="1" hidden="1">{#N/A,#N/A,FALSE,"COVER1.XLS ";#N/A,#N/A,FALSE,"RACT1.XLS";#N/A,#N/A,FALSE,"RACT2.XLS";#N/A,#N/A,FALSE,"ECCMP";#N/A,#N/A,FALSE,"WELDER.XLS"}</definedName>
    <definedName name="aba" hidden="1">{#N/A,#N/A,FALSE,"COVER1.XLS ";#N/A,#N/A,FALSE,"RACT1.XLS";#N/A,#N/A,FALSE,"RACT2.XLS";#N/A,#N/A,FALSE,"ECCMP";#N/A,#N/A,FALSE,"WELDER.XLS"}</definedName>
    <definedName name="abba"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bba"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bc" localSheetId="1">#REF!</definedName>
    <definedName name="abc" localSheetId="0">#REF!</definedName>
    <definedName name="abc">#REF!</definedName>
    <definedName name="abcd" localSheetId="1" hidden="1">#REF!</definedName>
    <definedName name="abcd" localSheetId="0" hidden="1">#REF!</definedName>
    <definedName name="abcd" hidden="1">#REF!</definedName>
    <definedName name="abs" localSheetId="1">#REF!</definedName>
    <definedName name="abs">#REF!</definedName>
    <definedName name="Account_Balance" localSheetId="1">#REF!</definedName>
    <definedName name="Account_Balance">#REF!</definedName>
    <definedName name="Acct_Types" localSheetId="1">#REF!</definedName>
    <definedName name="Acct_Types" localSheetId="0">#REF!</definedName>
    <definedName name="Acct_Types">#REF!</definedName>
    <definedName name="acprd" localSheetId="1">#REF!</definedName>
    <definedName name="acprd">#REF!</definedName>
    <definedName name="ada" localSheetId="1" hidden="1">{#N/A,#N/A,FALSE,"str_title";#N/A,#N/A,FALSE,"SUM";#N/A,#N/A,FALSE,"Scope";#N/A,#N/A,FALSE,"PIE-Jn";#N/A,#N/A,FALSE,"PIE-Jn_Hz";#N/A,#N/A,FALSE,"Liq_Plan";#N/A,#N/A,FALSE,"S_Curve";#N/A,#N/A,FALSE,"Liq_Prof";#N/A,#N/A,FALSE,"Man_Pwr";#N/A,#N/A,FALSE,"Man_Prof"}</definedName>
    <definedName name="ada" hidden="1">{#N/A,#N/A,FALSE,"str_title";#N/A,#N/A,FALSE,"SUM";#N/A,#N/A,FALSE,"Scope";#N/A,#N/A,FALSE,"PIE-Jn";#N/A,#N/A,FALSE,"PIE-Jn_Hz";#N/A,#N/A,FALSE,"Liq_Plan";#N/A,#N/A,FALSE,"S_Curve";#N/A,#N/A,FALSE,"Liq_Prof";#N/A,#N/A,FALSE,"Man_Pwr";#N/A,#N/A,FALSE,"Man_Prof"}</definedName>
    <definedName name="adad"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dad"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dada" localSheetId="1">#REF!</definedName>
    <definedName name="adada">#REF!</definedName>
    <definedName name="adadd" localSheetId="1" hidden="1">{#N/A,#N/A,FALSE,"COVER1.XLS ";#N/A,#N/A,FALSE,"RACT1.XLS";#N/A,#N/A,FALSE,"RACT2.XLS";#N/A,#N/A,FALSE,"ECCMP";#N/A,#N/A,FALSE,"WELDER.XLS"}</definedName>
    <definedName name="adadd" hidden="1">{#N/A,#N/A,FALSE,"COVER1.XLS ";#N/A,#N/A,FALSE,"RACT1.XLS";#N/A,#N/A,FALSE,"RACT2.XLS";#N/A,#N/A,FALSE,"ECCMP";#N/A,#N/A,FALSE,"WELDER.XLS"}</definedName>
    <definedName name="adfdff">#N/A</definedName>
    <definedName name="adfrs" localSheetId="1" hidden="1">{#N/A,#N/A,FALSE,"COVER.XLS";#N/A,#N/A,FALSE,"RACT1.XLS";#N/A,#N/A,FALSE,"RACT2.XLS";#N/A,#N/A,FALSE,"ECCMP";#N/A,#N/A,FALSE,"WELDER.XLS"}</definedName>
    <definedName name="adfrs" hidden="1">{#N/A,#N/A,FALSE,"COVER.XLS";#N/A,#N/A,FALSE,"RACT1.XLS";#N/A,#N/A,FALSE,"RACT2.XLS";#N/A,#N/A,FALSE,"ECCMP";#N/A,#N/A,FALSE,"WELDER.XLS"}</definedName>
    <definedName name="ads" localSheetId="1" hidden="1">{#N/A,#N/A,FALSE,"COVER1.XLS ";#N/A,#N/A,FALSE,"RACT1.XLS";#N/A,#N/A,FALSE,"RACT2.XLS";#N/A,#N/A,FALSE,"ECCMP";#N/A,#N/A,FALSE,"WELDER.XLS"}</definedName>
    <definedName name="ads" hidden="1">{#N/A,#N/A,FALSE,"COVER1.XLS ";#N/A,#N/A,FALSE,"RACT1.XLS";#N/A,#N/A,FALSE,"RACT2.XLS";#N/A,#N/A,FALSE,"ECCMP";#N/A,#N/A,FALSE,"WELDER.XLS"}</definedName>
    <definedName name="AF" localSheetId="1">#REF!</definedName>
    <definedName name="AF" localSheetId="0">#REF!</definedName>
    <definedName name="AF">#REF!</definedName>
    <definedName name="afdsjkuhijh">#N/A</definedName>
    <definedName name="Age_Other_than_Retail" localSheetId="1">#REF!</definedName>
    <definedName name="Age_Other_than_Retail" localSheetId="0">#REF!</definedName>
    <definedName name="Age_Other_than_Retail">#REF!</definedName>
    <definedName name="Age_Retail" localSheetId="1">#REF!</definedName>
    <definedName name="Age_Retail" localSheetId="0">#REF!</definedName>
    <definedName name="Age_Retail">#REF!</definedName>
    <definedName name="airtime" localSheetId="1">#REF!</definedName>
    <definedName name="airtime">#REF!</definedName>
    <definedName name="ajr" localSheetId="1">#REF!</definedName>
    <definedName name="ajr" localSheetId="0">#REF!</definedName>
    <definedName name="ajr">#REF!</definedName>
    <definedName name="AKJK" localSheetId="1">#REF!</definedName>
    <definedName name="AKJK">#REF!</definedName>
    <definedName name="al"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l"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lok" localSheetId="1">#REF!</definedName>
    <definedName name="Alok">#REF!</definedName>
    <definedName name="alokcode" localSheetId="1">#REF!</definedName>
    <definedName name="alokcode">#REF!</definedName>
    <definedName name="alpuussss"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lpuussss"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amit" localSheetId="1">#REF!</definedName>
    <definedName name="amit">#REF!</definedName>
    <definedName name="anal"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nal"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nnex123">#N/A</definedName>
    <definedName name="Annx123">#N/A</definedName>
    <definedName name="anscount" hidden="1">1</definedName>
    <definedName name="ANVI1" localSheetId="1">#REF!</definedName>
    <definedName name="ANVI1">#REF!</definedName>
    <definedName name="AP" localSheetId="1">#REF!</definedName>
    <definedName name="AP">#REF!</definedName>
    <definedName name="ARA_Threshold" localSheetId="1">#REF!</definedName>
    <definedName name="ARA_Threshold">#REF!</definedName>
    <definedName name="archana">#N/A</definedName>
    <definedName name="area" localSheetId="1">#REF!</definedName>
    <definedName name="area">#REF!</definedName>
    <definedName name="area3" localSheetId="1">#REF!,#REF!,#REF!,#REF!,#REF!,#REF!,#REF!,#REF!,#REF!,#REF!</definedName>
    <definedName name="area3">#REF!,#REF!,#REF!,#REF!,#REF!,#REF!,#REF!,#REF!,#REF!,#REF!</definedName>
    <definedName name="ARP_Threshold" localSheetId="1">#REF!</definedName>
    <definedName name="ARP_Threshold">#REF!</definedName>
    <definedName name="ARS" localSheetId="1">#REF!</definedName>
    <definedName name="ARS" localSheetId="0">#REF!</definedName>
    <definedName name="ARS">#REF!</definedName>
    <definedName name="arun" localSheetId="1">#REF!</definedName>
    <definedName name="arun">#REF!</definedName>
    <definedName name="as">#N/A</definedName>
    <definedName name="AS2DocOpenMode" hidden="1">"AS2DocumentEdit"</definedName>
    <definedName name="AS2ReportLS" hidden="1">1</definedName>
    <definedName name="AS2StaticLS" localSheetId="1" hidden="1">#REF!</definedName>
    <definedName name="AS2StaticLS" hidden="1">#REF!</definedName>
    <definedName name="AS2SyncStepLS" hidden="1">0</definedName>
    <definedName name="AS2TickmarkLS" localSheetId="1" hidden="1">#REF!</definedName>
    <definedName name="AS2TickmarkLS" hidden="1">#REF!</definedName>
    <definedName name="AS2VersionLS" hidden="1">300</definedName>
    <definedName name="asa" localSheetId="1" hidden="1">{#N/A,#N/A,FALSE,"COVER1.XLS ";#N/A,#N/A,FALSE,"RACT1.XLS";#N/A,#N/A,FALSE,"RACT2.XLS";#N/A,#N/A,FALSE,"ECCMP";#N/A,#N/A,FALSE,"WELDER.XLS"}</definedName>
    <definedName name="asa" hidden="1">{#N/A,#N/A,FALSE,"COVER1.XLS ";#N/A,#N/A,FALSE,"RACT1.XLS";#N/A,#N/A,FALSE,"RACT2.XLS";#N/A,#N/A,FALSE,"ECCMP";#N/A,#N/A,FALSE,"WELDER.XLS"}</definedName>
    <definedName name="asad" localSheetId="1" hidden="1">{#N/A,#N/A,FALSE,"str_title";#N/A,#N/A,FALSE,"SUM";#N/A,#N/A,FALSE,"Scope";#N/A,#N/A,FALSE,"PIE-Jn";#N/A,#N/A,FALSE,"PIE-Jn_Hz";#N/A,#N/A,FALSE,"Liq_Plan";#N/A,#N/A,FALSE,"S_Curve";#N/A,#N/A,FALSE,"Liq_Prof";#N/A,#N/A,FALSE,"Man_Pwr";#N/A,#N/A,FALSE,"Man_Prof"}</definedName>
    <definedName name="asad" hidden="1">{#N/A,#N/A,FALSE,"str_title";#N/A,#N/A,FALSE,"SUM";#N/A,#N/A,FALSE,"Scope";#N/A,#N/A,FALSE,"PIE-Jn";#N/A,#N/A,FALSE,"PIE-Jn_Hz";#N/A,#N/A,FALSE,"Liq_Plan";#N/A,#N/A,FALSE,"S_Curve";#N/A,#N/A,FALSE,"Liq_Prof";#N/A,#N/A,FALSE,"Man_Pwr";#N/A,#N/A,FALSE,"Man_Prof"}</definedName>
    <definedName name="asd" localSheetId="1">#REF!</definedName>
    <definedName name="asd">#REF!</definedName>
    <definedName name="asdf1">#N/A</definedName>
    <definedName name="asdfdasfsda">#N/A</definedName>
    <definedName name="ASHOKFA" localSheetId="1">#REF!</definedName>
    <definedName name="ASHOKFA">#REF!</definedName>
    <definedName name="ass" localSheetId="1">#REF!</definedName>
    <definedName name="ass">#REF!</definedName>
    <definedName name="assa"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1"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l"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al"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Assumptions" localSheetId="1">#REF!</definedName>
    <definedName name="Assumptions">#REF!</definedName>
    <definedName name="AUDFEB08" localSheetId="1">#REF!</definedName>
    <definedName name="AUDFEB08">#REF!</definedName>
    <definedName name="AUDJUNE08" localSheetId="1">#REF!</definedName>
    <definedName name="AUDJUNE08">#REF!</definedName>
    <definedName name="AUDMAY08" localSheetId="1">#REF!</definedName>
    <definedName name="AUDMAY08">#REF!</definedName>
    <definedName name="AUDOCT08" localSheetId="1">#REF!</definedName>
    <definedName name="AUDOCT08">#REF!</definedName>
    <definedName name="ay" localSheetId="1">#REF!</definedName>
    <definedName name="ay">#REF!</definedName>
    <definedName name="AZ" localSheetId="1">#REF!</definedName>
    <definedName name="AZ">#REF!</definedName>
    <definedName name="B" localSheetId="1">#REF!</definedName>
    <definedName name="B" localSheetId="0">#REF!</definedName>
    <definedName name="B">#REF!</definedName>
    <definedName name="BALANCE" localSheetId="1">#REF!</definedName>
    <definedName name="BALANCE">#REF!</definedName>
    <definedName name="Balsheet" localSheetId="1">#REF!</definedName>
    <definedName name="Balsheet">#REF!</definedName>
    <definedName name="Bank_Report" localSheetId="1">#REF!</definedName>
    <definedName name="Bank_Report" localSheetId="0">#REF!</definedName>
    <definedName name="Bank_Report">#REF!</definedName>
    <definedName name="base">1</definedName>
    <definedName name="bbb" localSheetId="1" hidden="1">{#N/A,#N/A,FALSE,"COVER.XLS";#N/A,#N/A,FALSE,"RACT1.XLS";#N/A,#N/A,FALSE,"RACT2.XLS";#N/A,#N/A,FALSE,"ECCMP";#N/A,#N/A,FALSE,"WELDER.XLS"}</definedName>
    <definedName name="bbb" hidden="1">{#N/A,#N/A,FALSE,"COVER.XLS";#N/A,#N/A,FALSE,"RACT1.XLS";#N/A,#N/A,FALSE,"RACT2.XLS";#N/A,#N/A,FALSE,"ECCMP";#N/A,#N/A,FALSE,"WELDER.XLS"}</definedName>
    <definedName name="Beg_Bal" localSheetId="1">#REF!</definedName>
    <definedName name="Beg_Bal">#REF!</definedName>
    <definedName name="BG_Del" hidden="1">15</definedName>
    <definedName name="BG_Ins" hidden="1">4</definedName>
    <definedName name="BG_Mod" hidden="1">6</definedName>
    <definedName name="board">#N/A</definedName>
    <definedName name="bom." localSheetId="1">#REF!</definedName>
    <definedName name="bom.">#REF!</definedName>
    <definedName name="BRS" localSheetId="1">#REF!</definedName>
    <definedName name="BRS">#REF!</definedName>
    <definedName name="bs" localSheetId="1">#REF!</definedName>
    <definedName name="bs" localSheetId="0">#REF!</definedName>
    <definedName name="bs">#REF!</definedName>
    <definedName name="bus" localSheetId="1">#REF!</definedName>
    <definedName name="bus">#REF!</definedName>
    <definedName name="Businfo" localSheetId="1">#REF!</definedName>
    <definedName name="Businfo">#REF!</definedName>
    <definedName name="BV" localSheetId="1">#REF!</definedName>
    <definedName name="BV">#REF!</definedName>
    <definedName name="C_" localSheetId="1">#REF!</definedName>
    <definedName name="C_" localSheetId="0">#REF!</definedName>
    <definedName name="C_">#REF!</definedName>
    <definedName name="CADJUNE08" localSheetId="1">#REF!</definedName>
    <definedName name="CADJUNE08">#REF!</definedName>
    <definedName name="CADOCT08" localSheetId="1">#REF!</definedName>
    <definedName name="CADOCT08">#REF!</definedName>
    <definedName name="capital" localSheetId="1">#REF!</definedName>
    <definedName name="capital">#REF!</definedName>
    <definedName name="capitaladj" localSheetId="1">#REF!</definedName>
    <definedName name="capitaladj">#REF!</definedName>
    <definedName name="capitalc" localSheetId="1">#REF!</definedName>
    <definedName name="capitalc">#REF!</definedName>
    <definedName name="capitalp" localSheetId="1">#REF!</definedName>
    <definedName name="capitalp">#REF!</definedName>
    <definedName name="Car_Cost" localSheetId="1">#REF!</definedName>
    <definedName name="Car_Cost">#REF!</definedName>
    <definedName name="Car_Cost_1" localSheetId="1">#REF!</definedName>
    <definedName name="Car_Cost_1">#REF!</definedName>
    <definedName name="Car_Cost_2" localSheetId="1">#REF!</definedName>
    <definedName name="Car_Cost_2">#REF!</definedName>
    <definedName name="case" localSheetId="1">#REF!</definedName>
    <definedName name="case">#REF!</definedName>
    <definedName name="cashflow" localSheetId="1">#REF!</definedName>
    <definedName name="cashflow" localSheetId="0">#REF!</definedName>
    <definedName name="cashflow">#REF!</definedName>
    <definedName name="cbu" localSheetId="1" hidden="1">{#N/A,#N/A,FALSE,"COVER.XLS";#N/A,#N/A,FALSE,"RACT1.XLS";#N/A,#N/A,FALSE,"RACT2.XLS";#N/A,#N/A,FALSE,"ECCMP";#N/A,#N/A,FALSE,"WELDER.XLS"}</definedName>
    <definedName name="cbu" hidden="1">{#N/A,#N/A,FALSE,"COVER.XLS";#N/A,#N/A,FALSE,"RACT1.XLS";#N/A,#N/A,FALSE,"RACT2.XLS";#N/A,#N/A,FALSE,"ECCMP";#N/A,#N/A,FALSE,"WELDER.XLS"}</definedName>
    <definedName name="ccc">#N/A</definedName>
    <definedName name="cd" localSheetId="1" hidden="1">{#N/A,#N/A,FALSE,"consu_cover";#N/A,#N/A,FALSE,"consu_strategy";#N/A,#N/A,FALSE,"consu_flow";#N/A,#N/A,FALSE,"Summary_reqmt";#N/A,#N/A,FALSE,"field_ppg";#N/A,#N/A,FALSE,"ppg_shop";#N/A,#N/A,FALSE,"strl";#N/A,#N/A,FALSE,"tankages";#N/A,#N/A,FALSE,"gases"}</definedName>
    <definedName name="cd" hidden="1">{#N/A,#N/A,FALSE,"consu_cover";#N/A,#N/A,FALSE,"consu_strategy";#N/A,#N/A,FALSE,"consu_flow";#N/A,#N/A,FALSE,"Summary_reqmt";#N/A,#N/A,FALSE,"field_ppg";#N/A,#N/A,FALSE,"ppg_shop";#N/A,#N/A,FALSE,"strl";#N/A,#N/A,FALSE,"tankages";#N/A,#N/A,FALSE,"gases"}</definedName>
    <definedName name="CDIPTS" localSheetId="1">#REF!</definedName>
    <definedName name="CDIPTS">#REF!</definedName>
    <definedName name="cdu" localSheetId="1" hidden="1">{#N/A,#N/A,FALSE,"COVER.XLS";#N/A,#N/A,FALSE,"RACT1.XLS";#N/A,#N/A,FALSE,"RACT2.XLS";#N/A,#N/A,FALSE,"ECCMP";#N/A,#N/A,FALSE,"WELDER.XLS"}</definedName>
    <definedName name="cdu" hidden="1">{#N/A,#N/A,FALSE,"COVER.XLS";#N/A,#N/A,FALSE,"RACT1.XLS";#N/A,#N/A,FALSE,"RACT2.XLS";#N/A,#N/A,FALSE,"ECCMP";#N/A,#N/A,FALSE,"WELDER.XLS"}</definedName>
    <definedName name="ch" localSheetId="1">#REF!</definedName>
    <definedName name="ch" localSheetId="0">#REF!</definedName>
    <definedName name="ch">#REF!</definedName>
    <definedName name="ChallanDatabase" localSheetId="1">#REF!</definedName>
    <definedName name="ChallanDatabase">#REF!</definedName>
    <definedName name="ChartCaptions" localSheetId="1">#REF!</definedName>
    <definedName name="ChartCaptions">#REF!</definedName>
    <definedName name="ChartingArea" localSheetId="1">#REF!,#REF!</definedName>
    <definedName name="ChartingArea">#REF!,#REF!</definedName>
    <definedName name="ChartingLabels" localSheetId="1">#REF!</definedName>
    <definedName name="ChartingLabels">#REF!</definedName>
    <definedName name="CHFFEB08" localSheetId="1">#REF!</definedName>
    <definedName name="CHFFEB08">#REF!</definedName>
    <definedName name="CHFJUNE08" localSheetId="1">#REF!</definedName>
    <definedName name="CHFJUNE08">#REF!</definedName>
    <definedName name="CHFMAY08" localSheetId="1">#REF!</definedName>
    <definedName name="CHFMAY08">#REF!</definedName>
    <definedName name="CHFOCT08" localSheetId="1">#REF!</definedName>
    <definedName name="CHFOCT08">#REF!</definedName>
    <definedName name="chhmail" localSheetId="1">#REF!</definedName>
    <definedName name="chhmail" localSheetId="0">#REF!</definedName>
    <definedName name="chhmail">#REF!</definedName>
    <definedName name="Chiplun_Drills" localSheetId="1">#REF!</definedName>
    <definedName name="Chiplun_Drills" localSheetId="0">#REF!</definedName>
    <definedName name="Chiplun_Drills">#REF!</definedName>
    <definedName name="Chiplun_Files" localSheetId="1">#REF!</definedName>
    <definedName name="Chiplun_Files" localSheetId="0">#REF!</definedName>
    <definedName name="Chiplun_Files">#REF!</definedName>
    <definedName name="CIIT" localSheetId="1">#REF!</definedName>
    <definedName name="CIIT">#REF!</definedName>
    <definedName name="CIL" localSheetId="1">#REF!</definedName>
    <definedName name="CIL">#REF!</definedName>
    <definedName name="CircleName" localSheetId="1">#REF!</definedName>
    <definedName name="CircleName">#REF!</definedName>
    <definedName name="City" localSheetId="1">#REF!</definedName>
    <definedName name="City">#REF!</definedName>
    <definedName name="CityName" localSheetId="1">#REF!</definedName>
    <definedName name="CityName">#REF!</definedName>
    <definedName name="CL" localSheetId="1">#REF!</definedName>
    <definedName name="CL" localSheetId="0">#REF!</definedName>
    <definedName name="CL">#REF!</definedName>
    <definedName name="CLAUSE21" localSheetId="1">#REF!</definedName>
    <definedName name="CLAUSE21" localSheetId="0">#REF!</definedName>
    <definedName name="CLAUSE21">#REF!</definedName>
    <definedName name="clusters" localSheetId="1">#REF!</definedName>
    <definedName name="clusters">#REF!</definedName>
    <definedName name="code" localSheetId="1">#REF!</definedName>
    <definedName name="code">#REF!</definedName>
    <definedName name="Combined" localSheetId="1">#REF!</definedName>
    <definedName name="Combined" localSheetId="0">#REF!</definedName>
    <definedName name="Combined">#REF!</definedName>
    <definedName name="company" localSheetId="1">#REF!</definedName>
    <definedName name="company">#REF!</definedName>
    <definedName name="Complex" localSheetId="1">#REF!</definedName>
    <definedName name="Complex">#REF!</definedName>
    <definedName name="Computer_depn_rate" localSheetId="1">#REF!</definedName>
    <definedName name="Computer_depn_rate">#REF!</definedName>
    <definedName name="conv" localSheetId="1">#REF!</definedName>
    <definedName name="conv">#REF!</definedName>
    <definedName name="conv_usd" localSheetId="1">#REF!</definedName>
    <definedName name="conv_usd">#REF!</definedName>
    <definedName name="Cost_of_Vehicles" localSheetId="1">#REF!</definedName>
    <definedName name="Cost_of_Vehicles">#REF!</definedName>
    <definedName name="COSTOFPRODUCTION" localSheetId="1">#REF!</definedName>
    <definedName name="COSTOFPRODUCTION" localSheetId="0">#REF!</definedName>
    <definedName name="COSTOFPRODUCTION">#REF!</definedName>
    <definedName name="costperunit" localSheetId="1">#REF!</definedName>
    <definedName name="costperunit" localSheetId="0">#REF!</definedName>
    <definedName name="costperunit">#REF!</definedName>
    <definedName name="costperunit5" localSheetId="1">#REF!:#REF!</definedName>
    <definedName name="costperunit5">#REF!:#REF!</definedName>
    <definedName name="COTTON_AVAIL" localSheetId="1">#REF!</definedName>
    <definedName name="COTTON_AVAIL" localSheetId="0">#REF!</definedName>
    <definedName name="COTTON_AVAIL">#REF!</definedName>
    <definedName name="cr">10000000</definedName>
    <definedName name="CRIT" localSheetId="1" hidden="1">{#N/A,#N/A,FALSE,"consu_cover";#N/A,#N/A,FALSE,"consu_strategy";#N/A,#N/A,FALSE,"consu_flow";#N/A,#N/A,FALSE,"Summary_reqmt";#N/A,#N/A,FALSE,"field_ppg";#N/A,#N/A,FALSE,"ppg_shop";#N/A,#N/A,FALSE,"strl";#N/A,#N/A,FALSE,"tankages";#N/A,#N/A,FALSE,"gases"}</definedName>
    <definedName name="CRIT" hidden="1">{#N/A,#N/A,FALSE,"consu_cover";#N/A,#N/A,FALSE,"consu_strategy";#N/A,#N/A,FALSE,"consu_flow";#N/A,#N/A,FALSE,"Summary_reqmt";#N/A,#N/A,FALSE,"field_ppg";#N/A,#N/A,FALSE,"ppg_shop";#N/A,#N/A,FALSE,"strl";#N/A,#N/A,FALSE,"tankages";#N/A,#N/A,FALSE,"gases"}</definedName>
    <definedName name="CRITICAL" localSheetId="1" hidden="1">{#N/A,#N/A,FALSE,"consu_cover";#N/A,#N/A,FALSE,"consu_strategy";#N/A,#N/A,FALSE,"consu_flow";#N/A,#N/A,FALSE,"Summary_reqmt";#N/A,#N/A,FALSE,"field_ppg";#N/A,#N/A,FALSE,"ppg_shop";#N/A,#N/A,FALSE,"strl";#N/A,#N/A,FALSE,"tankages";#N/A,#N/A,FALSE,"gases"}</definedName>
    <definedName name="CRITICAL" hidden="1">{#N/A,#N/A,FALSE,"consu_cover";#N/A,#N/A,FALSE,"consu_strategy";#N/A,#N/A,FALSE,"consu_flow";#N/A,#N/A,FALSE,"Summary_reqmt";#N/A,#N/A,FALSE,"field_ppg";#N/A,#N/A,FALSE,"ppg_shop";#N/A,#N/A,FALSE,"strl";#N/A,#N/A,FALSE,"tankages";#N/A,#N/A,FALSE,"gases"}</definedName>
    <definedName name="CUr_mth" localSheetId="1">#REF!</definedName>
    <definedName name="CUr_mth">#REF!</definedName>
    <definedName name="CURVE" localSheetId="1" hidden="1">{#N/A,#N/A,FALSE,"COVER1.XLS ";#N/A,#N/A,FALSE,"RACT1.XLS";#N/A,#N/A,FALSE,"RACT2.XLS";#N/A,#N/A,FALSE,"ECCMP";#N/A,#N/A,FALSE,"WELDER.XLS"}</definedName>
    <definedName name="CURVE" hidden="1">{#N/A,#N/A,FALSE,"COVER1.XLS ";#N/A,#N/A,FALSE,"RACT1.XLS";#N/A,#N/A,FALSE,"RACT2.XLS";#N/A,#N/A,FALSE,"ECCMP";#N/A,#N/A,FALSE,"WELDER.XLS"}</definedName>
    <definedName name="cv" localSheetId="1">#REF!</definedName>
    <definedName name="cv">#REF!</definedName>
    <definedName name="daa">#N/A</definedName>
    <definedName name="dad">#N/A</definedName>
    <definedName name="Data" localSheetId="1">#REF!</definedName>
    <definedName name="Data">#REF!</definedName>
    <definedName name="Data_blore" localSheetId="1">OFFSET(#REF!,0,0,COUNTA(#REF!),COUNTA(#REF!))</definedName>
    <definedName name="Data_blore">OFFSET(#REF!,0,0,COUNTA(#REF!),COUNTA(#REF!))</definedName>
    <definedName name="data_chnai" localSheetId="1">OFFSET(#REF!,0,0,COUNTA(#REF!),COUNTA(#REF!))</definedName>
    <definedName name="data_chnai">OFFSET(#REF!,0,0,COUNTA(#REF!),COUNTA(#REF!))</definedName>
    <definedName name="data_pune" localSheetId="1">OFFSET(#REF!,0,0,COUNTA(#REF!),COUNTA(#REF!))</definedName>
    <definedName name="data_pune">OFFSET(#REF!,0,0,COUNTA(#REF!),COUNTA(#REF!))</definedName>
    <definedName name="Data0607" localSheetId="1">#REF!</definedName>
    <definedName name="Data0607">#REF!</definedName>
    <definedName name="Data0708" localSheetId="1">#REF!</definedName>
    <definedName name="Data0708">#REF!</definedName>
    <definedName name="_xlnm.Database" localSheetId="1">#REF!</definedName>
    <definedName name="_xlnm.Database" localSheetId="0">#REF!</definedName>
    <definedName name="_xlnm.Database">#REF!</definedName>
    <definedName name="datta" localSheetId="1">#REF!</definedName>
    <definedName name="datta">#REF!</definedName>
    <definedName name="Days">365</definedName>
    <definedName name="dd"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dd"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ddd" localSheetId="1">#REF!</definedName>
    <definedName name="ddd">#REF!</definedName>
    <definedName name="dddfd">#N/A</definedName>
    <definedName name="DDK" localSheetId="1">#REF!</definedName>
    <definedName name="DDK">#REF!</definedName>
    <definedName name="DEFECTIVE" localSheetId="1">#REF!</definedName>
    <definedName name="DEFECTIVE" localSheetId="0">#REF!</definedName>
    <definedName name="DEFECTIVE">#REF!</definedName>
    <definedName name="deftax_print" localSheetId="1">#REF!</definedName>
    <definedName name="deftax_print" localSheetId="0">#REF!</definedName>
    <definedName name="deftax_print">#REF!</definedName>
    <definedName name="Delhi" localSheetId="1">#REF!</definedName>
    <definedName name="Delhi">#REF!</definedName>
    <definedName name="den">[1]Define!$D$1</definedName>
    <definedName name="DETAILED" localSheetId="1">#REF!</definedName>
    <definedName name="DETAILED">#REF!</definedName>
    <definedName name="DFD" localSheetId="1">#REF!</definedName>
    <definedName name="DFD">#REF!</definedName>
    <definedName name="dfdsfsd">#N/A</definedName>
    <definedName name="dfsdfs">#N/A</definedName>
    <definedName name="dg" localSheetId="1" hidden="1">{#N/A,#N/A,FALSE,"COVER.XLS";#N/A,#N/A,FALSE,"RACT1.XLS";#N/A,#N/A,FALSE,"RACT2.XLS";#N/A,#N/A,FALSE,"ECCMP";#N/A,#N/A,FALSE,"WELDER.XLS"}</definedName>
    <definedName name="dg" hidden="1">{#N/A,#N/A,FALSE,"COVER.XLS";#N/A,#N/A,FALSE,"RACT1.XLS";#N/A,#N/A,FALSE,"RACT2.XLS";#N/A,#N/A,FALSE,"ECCMP";#N/A,#N/A,FALSE,"WELDER.XLS"}</definedName>
    <definedName name="dgfgfd" localSheetId="1" hidden="1">{#N/A,#N/A,FALSE,"COVER.XLS";#N/A,#N/A,FALSE,"RACT1.XLS";#N/A,#N/A,FALSE,"RACT2.XLS";#N/A,#N/A,FALSE,"ECCMP";#N/A,#N/A,FALSE,"WELDER.XLS"}</definedName>
    <definedName name="dgfgfd" hidden="1">{#N/A,#N/A,FALSE,"COVER.XLS";#N/A,#N/A,FALSE,"RACT1.XLS";#N/A,#N/A,FALSE,"RACT2.XLS";#N/A,#N/A,FALSE,"ECCMP";#N/A,#N/A,FALSE,"WELDER.XLS"}</definedName>
    <definedName name="dhiraj" localSheetId="1">#REF!</definedName>
    <definedName name="dhiraj">#REF!</definedName>
    <definedName name="Difference" localSheetId="1">#REF!</definedName>
    <definedName name="Difference">#REF!</definedName>
    <definedName name="Disaggregations" localSheetId="1">#REF!</definedName>
    <definedName name="Disaggregations">#REF!</definedName>
    <definedName name="dn" localSheetId="1" hidden="1">{#N/A,#N/A,FALSE,"COVER1.XLS ";#N/A,#N/A,FALSE,"RACT1.XLS";#N/A,#N/A,FALSE,"RACT2.XLS";#N/A,#N/A,FALSE,"ECCMP";#N/A,#N/A,FALSE,"WELDER.XLS"}</definedName>
    <definedName name="dn" hidden="1">{#N/A,#N/A,FALSE,"COVER1.XLS ";#N/A,#N/A,FALSE,"RACT1.XLS";#N/A,#N/A,FALSE,"RACT2.XLS";#N/A,#N/A,FALSE,"ECCMP";#N/A,#N/A,FALSE,"WELDER.XLS"}</definedName>
    <definedName name="DNKQ">#N/A</definedName>
    <definedName name="DP" localSheetId="1">#REF!</definedName>
    <definedName name="DP" localSheetId="0">#REF!</definedName>
    <definedName name="DP">#REF!</definedName>
    <definedName name="DPL" localSheetId="1">#REF!</definedName>
    <definedName name="DPL" localSheetId="0">#REF!</definedName>
    <definedName name="DPL">#REF!</definedName>
    <definedName name="Drills_Combine" localSheetId="1">#REF!</definedName>
    <definedName name="Drills_Combine" localSheetId="0">#REF!</definedName>
    <definedName name="Drills_Combine">#REF!</definedName>
    <definedName name="ds" localSheetId="1" hidden="1">{#N/A,#N/A,FALSE,"str_title";#N/A,#N/A,FALSE,"SUM";#N/A,#N/A,FALSE,"Scope";#N/A,#N/A,FALSE,"PIE-Jn";#N/A,#N/A,FALSE,"PIE-Jn_Hz";#N/A,#N/A,FALSE,"Liq_Plan";#N/A,#N/A,FALSE,"S_Curve";#N/A,#N/A,FALSE,"Liq_Prof";#N/A,#N/A,FALSE,"Man_Pwr";#N/A,#N/A,FALSE,"Man_Prof"}</definedName>
    <definedName name="ds" hidden="1">{#N/A,#N/A,FALSE,"str_title";#N/A,#N/A,FALSE,"SUM";#N/A,#N/A,FALSE,"Scope";#N/A,#N/A,FALSE,"PIE-Jn";#N/A,#N/A,FALSE,"PIE-Jn_Hz";#N/A,#N/A,FALSE,"Liq_Plan";#N/A,#N/A,FALSE,"S_Curve";#N/A,#N/A,FALSE,"Liq_Prof";#N/A,#N/A,FALSE,"Man_Pwr";#N/A,#N/A,FALSE,"Man_Prof"}</definedName>
    <definedName name="dsadaD" localSheetId="1" hidden="1">{#N/A,#N/A,FALSE,"COVER1.XLS ";#N/A,#N/A,FALSE,"RACT1.XLS";#N/A,#N/A,FALSE,"RACT2.XLS";#N/A,#N/A,FALSE,"ECCMP";#N/A,#N/A,FALSE,"WELDER.XLS"}</definedName>
    <definedName name="dsadaD" hidden="1">{#N/A,#N/A,FALSE,"COVER1.XLS ";#N/A,#N/A,FALSE,"RACT1.XLS";#N/A,#N/A,FALSE,"RACT2.XLS";#N/A,#N/A,FALSE,"ECCMP";#N/A,#N/A,FALSE,"WELDER.XLS"}</definedName>
    <definedName name="dsfasdaf">#N/A</definedName>
    <definedName name="dsfe">#N/A</definedName>
    <definedName name="e_u" localSheetId="1">#REF!</definedName>
    <definedName name="e_u">#REF!</definedName>
    <definedName name="eatl" localSheetId="1">#REF!</definedName>
    <definedName name="eatl">#REF!</definedName>
    <definedName name="EBITDA_Bridge" localSheetId="1">#REF!</definedName>
    <definedName name="EBITDA_Bridge">#REF!</definedName>
    <definedName name="economics" localSheetId="1">#REF!</definedName>
    <definedName name="economics">#REF!</definedName>
    <definedName name="edfsdsfds">#N/A</definedName>
    <definedName name="ee" localSheetId="1"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ee"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eee" localSheetId="1">#REF!</definedName>
    <definedName name="eee">#REF!</definedName>
    <definedName name="eeee">#N/A</definedName>
    <definedName name="employee" localSheetId="1">#REF!</definedName>
    <definedName name="employee">#REF!</definedName>
    <definedName name="End_Bal" localSheetId="1">#REF!</definedName>
    <definedName name="End_Bal">#REF!</definedName>
    <definedName name="Entities" localSheetId="1">#REF!</definedName>
    <definedName name="Entities" localSheetId="0">#REF!</definedName>
    <definedName name="Entities">#REF!</definedName>
    <definedName name="EURFEB08" localSheetId="1">#REF!</definedName>
    <definedName name="EURFEB08">#REF!</definedName>
    <definedName name="EURJUNE08" localSheetId="1">#REF!</definedName>
    <definedName name="EURJUNE08">#REF!</definedName>
    <definedName name="EURMAY08" localSheetId="1">#REF!</definedName>
    <definedName name="EURMAY08">#REF!</definedName>
    <definedName name="EUROCT08" localSheetId="1">#REF!</definedName>
    <definedName name="EUROCT08">#REF!</definedName>
    <definedName name="eva" localSheetId="1">#REF!</definedName>
    <definedName name="eva">#REF!</definedName>
    <definedName name="EVA_Chart" localSheetId="1">#REF!</definedName>
    <definedName name="EVA_Chart">#REF!</definedName>
    <definedName name="Excel_BuiltIn_Print_Area_0" localSheetId="1">#REF!</definedName>
    <definedName name="Excel_BuiltIn_Print_Area_0">#REF!</definedName>
    <definedName name="Excel_BuiltIn_Print_Area_0___0" localSheetId="1">#REF!</definedName>
    <definedName name="Excel_BuiltIn_Print_Area_0___0">#REF!</definedName>
    <definedName name="Excel_BuiltIn_Print_Titles_0" localSheetId="1">#REF!</definedName>
    <definedName name="Excel_BuiltIn_Print_Titles_0">#REF!</definedName>
    <definedName name="Excel_BuiltIn_Print_Titles_0___0" localSheetId="1">#REF!</definedName>
    <definedName name="Excel_BuiltIn_Print_Titles_0___0">#REF!</definedName>
    <definedName name="Expected_balance" localSheetId="1">#REF!</definedName>
    <definedName name="Expected_balance">#REF!</definedName>
    <definedName name="exprange" localSheetId="1">#REF!</definedName>
    <definedName name="exprange">#REF!</definedName>
    <definedName name="EXPS" localSheetId="1">#REF!</definedName>
    <definedName name="EXPS">#REF!</definedName>
    <definedName name="Extra_Pay" localSheetId="1">#REF!</definedName>
    <definedName name="Extra_Pay">#REF!</definedName>
    <definedName name="F" localSheetId="1">#REF!</definedName>
    <definedName name="F" localSheetId="0">#REF!</definedName>
    <definedName name="F">#REF!</definedName>
    <definedName name="FA" localSheetId="1">#REF!</definedName>
    <definedName name="FA">#REF!</definedName>
    <definedName name="FABYDHARA" localSheetId="1">#REF!</definedName>
    <definedName name="FABYDHARA">#REF!</definedName>
    <definedName name="fac_hw" localSheetId="1">#REF!</definedName>
    <definedName name="fac_hw">#REF!</definedName>
    <definedName name="fac_loc" localSheetId="1">#REF!</definedName>
    <definedName name="fac_loc">#REF!</definedName>
    <definedName name="fac_sw" localSheetId="1">#REF!</definedName>
    <definedName name="fac_sw">#REF!</definedName>
    <definedName name="fasdfasdfds">#N/A</definedName>
    <definedName name="fco" localSheetId="1">#REF!</definedName>
    <definedName name="fco">#REF!</definedName>
    <definedName name="FDAGSA" localSheetId="1">#REF!</definedName>
    <definedName name="FDAGSA">#REF!</definedName>
    <definedName name="fdfd" localSheetId="1" hidden="1">{#N/A,#N/A,FALSE,"COVER.XLS";#N/A,#N/A,FALSE,"RACT1.XLS";#N/A,#N/A,FALSE,"RACT2.XLS";#N/A,#N/A,FALSE,"ECCMP";#N/A,#N/A,FALSE,"WELDER.XLS"}</definedName>
    <definedName name="fdfd" hidden="1">{#N/A,#N/A,FALSE,"COVER.XLS";#N/A,#N/A,FALSE,"RACT1.XLS";#N/A,#N/A,FALSE,"RACT2.XLS";#N/A,#N/A,FALSE,"ECCMP";#N/A,#N/A,FALSE,"WELDER.XLS"}</definedName>
    <definedName name="ffdf">#N/A</definedName>
    <definedName name="fff">#N/A</definedName>
    <definedName name="fgdgncvbn" localSheetId="1">#REF!</definedName>
    <definedName name="fgdgncvbn">#REF!</definedName>
    <definedName name="fgvbhnj" localSheetId="1">#REF!</definedName>
    <definedName name="fgvbhnj">#REF!</definedName>
    <definedName name="fhhhh" localSheetId="1" hidden="1">{#N/A,#N/A,FALSE,"str_title";#N/A,#N/A,FALSE,"SUM";#N/A,#N/A,FALSE,"Scope";#N/A,#N/A,FALSE,"PIE-Jn";#N/A,#N/A,FALSE,"PIE-Jn_Hz";#N/A,#N/A,FALSE,"Liq_Plan";#N/A,#N/A,FALSE,"S_Curve";#N/A,#N/A,FALSE,"Liq_Prof";#N/A,#N/A,FALSE,"Man_Pwr";#N/A,#N/A,FALSE,"Man_Prof"}</definedName>
    <definedName name="fhhhh" hidden="1">{#N/A,#N/A,FALSE,"str_title";#N/A,#N/A,FALSE,"SUM";#N/A,#N/A,FALSE,"Scope";#N/A,#N/A,FALSE,"PIE-Jn";#N/A,#N/A,FALSE,"PIE-Jn_Hz";#N/A,#N/A,FALSE,"Liq_Plan";#N/A,#N/A,FALSE,"S_Curve";#N/A,#N/A,FALSE,"Liq_Prof";#N/A,#N/A,FALSE,"Man_Pwr";#N/A,#N/A,FALSE,"Man_Prof"}</definedName>
    <definedName name="FINPRODN.SALESQTY" localSheetId="1">#REF!</definedName>
    <definedName name="FINPRODN.SALESQTY" localSheetId="0">#REF!</definedName>
    <definedName name="FINPRODN.SALESQTY">#REF!</definedName>
    <definedName name="FIX" localSheetId="1">#REF!</definedName>
    <definedName name="FIX">#REF!</definedName>
    <definedName name="Fix_Assets" localSheetId="1">#REF!</definedName>
    <definedName name="Fix_Assets">#REF!</definedName>
    <definedName name="fjfk">#N/A</definedName>
    <definedName name="FNAME" localSheetId="1">#REF!</definedName>
    <definedName name="FNAME">#REF!</definedName>
    <definedName name="from"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from"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FRTSHSUM" localSheetId="1">#REF!</definedName>
    <definedName name="FRTSHSUM" localSheetId="0">#REF!</definedName>
    <definedName name="FRTSHSUM">#REF!</definedName>
    <definedName name="Full_Print" localSheetId="1">#REF!</definedName>
    <definedName name="Full_Print">#REF!</definedName>
    <definedName name="fxdtr" localSheetId="1">#REF!</definedName>
    <definedName name="fxdtr">#REF!</definedName>
    <definedName name="g"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g"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GBPFEB08" localSheetId="1">#REF!</definedName>
    <definedName name="GBPFEB08">#REF!</definedName>
    <definedName name="GBPJUNE08" localSheetId="1">#REF!</definedName>
    <definedName name="GBPJUNE08">#REF!</definedName>
    <definedName name="GBPMAY08" localSheetId="1">#REF!</definedName>
    <definedName name="GBPMAY08">#REF!</definedName>
    <definedName name="GBPOCT08" localSheetId="1">#REF!</definedName>
    <definedName name="GBPOCT08">#REF!</definedName>
    <definedName name="gg" localSheetId="1" hidden="1">{#N/A,#N/A,FALSE,"COVER1.XLS ";#N/A,#N/A,FALSE,"RACT1.XLS";#N/A,#N/A,FALSE,"RACT2.XLS";#N/A,#N/A,FALSE,"ECCMP";#N/A,#N/A,FALSE,"WELDER.XLS"}</definedName>
    <definedName name="gg" hidden="1">{#N/A,#N/A,FALSE,"COVER1.XLS ";#N/A,#N/A,FALSE,"RACT1.XLS";#N/A,#N/A,FALSE,"RACT2.XLS";#N/A,#N/A,FALSE,"ECCMP";#N/A,#N/A,FALSE,"WELDER.XLS"}</definedName>
    <definedName name="ggg">#N/A</definedName>
    <definedName name="gopi" localSheetId="1" hidden="1">{#N/A,#N/A,FALSE,"consu_cover";#N/A,#N/A,FALSE,"consu_strategy";#N/A,#N/A,FALSE,"consu_flow";#N/A,#N/A,FALSE,"Summary_reqmt";#N/A,#N/A,FALSE,"field_ppg";#N/A,#N/A,FALSE,"ppg_shop";#N/A,#N/A,FALSE,"strl";#N/A,#N/A,FALSE,"tankages";#N/A,#N/A,FALSE,"gases"}</definedName>
    <definedName name="gopi" hidden="1">{#N/A,#N/A,FALSE,"consu_cover";#N/A,#N/A,FALSE,"consu_strategy";#N/A,#N/A,FALSE,"consu_flow";#N/A,#N/A,FALSE,"Summary_reqmt";#N/A,#N/A,FALSE,"field_ppg";#N/A,#N/A,FALSE,"ppg_shop";#N/A,#N/A,FALSE,"strl";#N/A,#N/A,FALSE,"tankages";#N/A,#N/A,FALSE,"gases"}</definedName>
    <definedName name="gr" localSheetId="1" hidden="1">{#N/A,#N/A,FALSE,"COVER.XLS";#N/A,#N/A,FALSE,"RACT1.XLS";#N/A,#N/A,FALSE,"RACT2.XLS";#N/A,#N/A,FALSE,"ECCMP";#N/A,#N/A,FALSE,"WELDER.XLS"}</definedName>
    <definedName name="gr" hidden="1">{#N/A,#N/A,FALSE,"COVER.XLS";#N/A,#N/A,FALSE,"RACT1.XLS";#N/A,#N/A,FALSE,"RACT2.XLS";#N/A,#N/A,FALSE,"ECCMP";#N/A,#N/A,FALSE,"WELDER.XLS"}</definedName>
    <definedName name="graph" localSheetId="1">#REF!</definedName>
    <definedName name="graph">#REF!</definedName>
    <definedName name="gt" localSheetId="1" hidden="1">{#N/A,#N/A,FALSE,"str_title";#N/A,#N/A,FALSE,"SUM";#N/A,#N/A,FALSE,"Scope";#N/A,#N/A,FALSE,"PIE-Jn";#N/A,#N/A,FALSE,"PIE-Jn_Hz";#N/A,#N/A,FALSE,"Liq_Plan";#N/A,#N/A,FALSE,"S_Curve";#N/A,#N/A,FALSE,"Liq_Prof";#N/A,#N/A,FALSE,"Man_Pwr";#N/A,#N/A,FALSE,"Man_Prof"}</definedName>
    <definedName name="gt" hidden="1">{#N/A,#N/A,FALSE,"str_title";#N/A,#N/A,FALSE,"SUM";#N/A,#N/A,FALSE,"Scope";#N/A,#N/A,FALSE,"PIE-Jn";#N/A,#N/A,FALSE,"PIE-Jn_Hz";#N/A,#N/A,FALSE,"Liq_Plan";#N/A,#N/A,FALSE,"S_Curve";#N/A,#N/A,FALSE,"Liq_Prof";#N/A,#N/A,FALSE,"Man_Pwr";#N/A,#N/A,FALSE,"Man_Prof"}</definedName>
    <definedName name="Guj" localSheetId="1">#REF!</definedName>
    <definedName name="Guj">#REF!</definedName>
    <definedName name="h">#N/A</definedName>
    <definedName name="hap" localSheetId="1" hidden="1">{#N/A,#N/A,FALSE,"COVER1.XLS ";#N/A,#N/A,FALSE,"RACT1.XLS";#N/A,#N/A,FALSE,"RACT2.XLS";#N/A,#N/A,FALSE,"ECCMP";#N/A,#N/A,FALSE,"WELDER.XLS"}</definedName>
    <definedName name="hap" hidden="1">{#N/A,#N/A,FALSE,"COVER1.XLS ";#N/A,#N/A,FALSE,"RACT1.XLS";#N/A,#N/A,FALSE,"RACT2.XLS";#N/A,#N/A,FALSE,"ECCMP";#N/A,#N/A,FALSE,"WELDER.XLS"}</definedName>
    <definedName name="Header" localSheetId="1">#REF!</definedName>
    <definedName name="Header">#REF!</definedName>
    <definedName name="Header_Row" localSheetId="1">ROW(#REF!)</definedName>
    <definedName name="Header_Row">ROW(#REF!)</definedName>
    <definedName name="heading" localSheetId="1">#REF!</definedName>
    <definedName name="heading">#REF!</definedName>
    <definedName name="hifac" localSheetId="1">#REF!</definedName>
    <definedName name="hifac">#REF!</definedName>
    <definedName name="hjhfhfjhkjyiuyo">#N/A</definedName>
    <definedName name="HOR" localSheetId="1">#REF!</definedName>
    <definedName name="HOR" localSheetId="0">#REF!</definedName>
    <definedName name="HOR">#REF!</definedName>
    <definedName name="hw_sh" localSheetId="1">#REF!</definedName>
    <definedName name="hw_sh">#REF!</definedName>
    <definedName name="hwfac" localSheetId="1">#REF!</definedName>
    <definedName name="hwfac">#REF!</definedName>
    <definedName name="iarea3" localSheetId="1">#REF!,#REF!,#REF!,#REF!,#REF!,#REF!,#REF!,#REF!</definedName>
    <definedName name="iarea3">#REF!,#REF!,#REF!,#REF!,#REF!,#REF!,#REF!,#REF!</definedName>
    <definedName name="idu_bs" localSheetId="1">#REF!</definedName>
    <definedName name="idu_bs">#REF!</definedName>
    <definedName name="idu_ts" localSheetId="1">#REF!</definedName>
    <definedName name="idu_ts">#REF!</definedName>
    <definedName name="ifbqekvbqev" localSheetId="1">#REF!</definedName>
    <definedName name="ifbqekvbqev">#REF!</definedName>
    <definedName name="IndexA" localSheetId="1">#REF!</definedName>
    <definedName name="IndexA">#REF!</definedName>
    <definedName name="INDIAN_RAYON_AND_INDUSTRIES_LIMITED">"ANNX1"</definedName>
    <definedName name="INI" localSheetId="1">#REF!</definedName>
    <definedName name="INI">#REF!</definedName>
    <definedName name="INI_ConsolidationName" localSheetId="1">#REF!</definedName>
    <definedName name="INI_ConsolidationName">#REF!</definedName>
    <definedName name="INI_CurFYStart" localSheetId="1">#REF!</definedName>
    <definedName name="INI_CurFYStart">#REF!</definedName>
    <definedName name="INI_CurMth" localSheetId="1">#REF!</definedName>
    <definedName name="INI_CurMth">#REF!</definedName>
    <definedName name="Ini_CurMthNo" localSheetId="1">#REF!</definedName>
    <definedName name="Ini_CurMthNo">#REF!</definedName>
    <definedName name="Ini_CurUnit" localSheetId="1">#REF!</definedName>
    <definedName name="Ini_CurUnit">#REF!</definedName>
    <definedName name="Ini_ProjectName" localSheetId="1">#REF!</definedName>
    <definedName name="Ini_ProjectName">#REF!</definedName>
    <definedName name="INI_PrvFYStart" localSheetId="1">#REF!</definedName>
    <definedName name="INI_PrvFYStart">#REF!</definedName>
    <definedName name="Ini_Scenario" localSheetId="1">#REF!</definedName>
    <definedName name="Ini_Scenario">#REF!</definedName>
    <definedName name="Ini_Year0" localSheetId="1">#REF!</definedName>
    <definedName name="Ini_Year0">#REF!</definedName>
    <definedName name="Ini_Year0Col" localSheetId="1">#REF!</definedName>
    <definedName name="Ini_Year0Col">#REF!</definedName>
    <definedName name="Ins_Cwara" localSheetId="1">#REF!</definedName>
    <definedName name="Ins_Cwara" localSheetId="0">#REF!</definedName>
    <definedName name="Ins_Cwara">#REF!</definedName>
    <definedName name="Ins_Jalgaon1" localSheetId="1">#REF!</definedName>
    <definedName name="Ins_Jalgaon1" localSheetId="0">#REF!</definedName>
    <definedName name="Ins_Jalgaon1">#REF!</definedName>
    <definedName name="Ins_Thane" localSheetId="1">#REF!</definedName>
    <definedName name="Ins_Thane" localSheetId="0">#REF!</definedName>
    <definedName name="Ins_Thane">#REF!</definedName>
    <definedName name="Int" localSheetId="1">#REF!</definedName>
    <definedName name="Int">#REF!</definedName>
    <definedName name="Interest_Rate" localSheetId="1">#REF!</definedName>
    <definedName name="Interest_Rate">#REF!</definedName>
    <definedName name="INV" localSheetId="1">#REF!</definedName>
    <definedName name="INV">#REF!</definedName>
    <definedName name="inventories" localSheetId="1">#REF!</definedName>
    <definedName name="inventories" localSheetId="0">#REF!</definedName>
    <definedName name="inventories">#REF!</definedName>
    <definedName name="inventories7" localSheetId="1">#REF!</definedName>
    <definedName name="inventories7" localSheetId="0">#REF!</definedName>
    <definedName name="inventories7">#REF!</definedName>
    <definedName name="INVENTORY" localSheetId="1">#REF!</definedName>
    <definedName name="INVENTORY" localSheetId="0">#REF!</definedName>
    <definedName name="INVENTORY">#REF!</definedName>
    <definedName name="investmentsc" localSheetId="1">#REF!</definedName>
    <definedName name="investmentsc">#REF!</definedName>
    <definedName name="investmentsp" localSheetId="1">#REF!</definedName>
    <definedName name="investmentsp">#REF!</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BR" hidden="1">"c10"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MENDED_BALANCE_PREVIOUS_YR_FDIC" hidden="1">"c6499"</definedName>
    <definedName name="IQ_AMORT_EXPENSE_FDIC" hidden="1">"c6677"</definedName>
    <definedName name="IQ_AMORTIZED_COST_FDIC" hidden="1">"c6426"</definedName>
    <definedName name="IQ_AP_BR" hidden="1">"c34"</definedName>
    <definedName name="IQ_AR_BR" hidden="1">"c41"</definedName>
    <definedName name="IQ_ASSET_BACKED_FDIC" hidden="1">"c6301"</definedName>
    <definedName name="IQ_ASSET_WRITEDOWN_BR" hidden="1">"c50"</definedName>
    <definedName name="IQ_ASSET_WRITEDOWN_CF_BR" hidden="1">"c53"</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ROKERED_DEPOSITS_FDIC" hidden="1">"c6486"</definedName>
    <definedName name="IQ_CAPEX_BR" hidden="1">"c111"</definedName>
    <definedName name="IQ_CASH_DIVIDENDS_NET_INCOME_FDIC" hidden="1">"c6738"</definedName>
    <definedName name="IQ_CASH_IN_PROCESS_FDIC" hidden="1">"c6386"</definedName>
    <definedName name="IQ_CCE_FDIC" hidden="1">"c6296"</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BR" hidden="1">"c185"</definedName>
    <definedName name="IQ_COMMON_FDIC" hidden="1">"c6350"</definedName>
    <definedName name="IQ_COMMON_ISSUED_BR" hidden="1">"c199"</definedName>
    <definedName name="IQ_COMMON_REP_BR"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RACTS_OTHER_COMMODITIES_EQUITIES_FDIC" hidden="1">"c6522"</definedName>
    <definedName name="IQ_CONVEYED_TO_OTHERS_FDIC" hidden="1">"c6534"</definedName>
    <definedName name="IQ_CORE_CAPITAL_RATIO_FDIC" hidden="1">"c6745"</definedName>
    <definedName name="IQ_COST_OF_FUNDING_ASSETS_FDIC" hidden="1">"c6725"</definedName>
    <definedName name="IQ_CQ" hidden="1">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ENCY_COIN_DOMESTIC_FDIC" hidden="1">"c6388"</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S_FDIC" hidden="1">"c6523"</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COVERAGE_NET_CHARGE_OFFS_FDIC" hidden="1">"c6735"</definedName>
    <definedName name="IQ_EBT_BR" hidden="1">"c378"</definedName>
    <definedName name="IQ_EBT_EXCL_BR" hidden="1">"c381"</definedName>
    <definedName name="IQ_EFFICIENCY_RATIO_FDIC" hidden="1">"c6736"</definedName>
    <definedName name="IQ_EQUITY_CAPITAL_ASSETS_FDIC" hidden="1">"c6744"</definedName>
    <definedName name="IQ_EQUITY_FDIC" hidden="1">"c6353"</definedName>
    <definedName name="IQ_EQUITY_SECURITIES_FDIC" hidden="1">"c6304"</definedName>
    <definedName name="IQ_EQUITY_SECURITY_EXPOSURES_FDIC" hidden="1">"c6664"</definedName>
    <definedName name="IQ_ESTIMATED_ASSESSABLE_DEPOSITS_FDIC" hidden="1">"c6490"</definedName>
    <definedName name="IQ_ESTIMATED_INSURED_DEPOSITS_FDIC" hidden="1">"c6491"</definedName>
    <definedName name="IQ_EXTRA_ACC_ITEMS_BR"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ED_FUNDS_PURCHASED_FDIC" hidden="1">"c6343"</definedName>
    <definedName name="IQ_FED_FUNDS_SOLD_FDIC" hidden="1">"c6307"</definedName>
    <definedName name="IQ_FH" hidden="1">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VE_YEAR_FIXED_AND_FLOATING_RATE_FDIC" hidden="1">"c6422"</definedName>
    <definedName name="IQ_FIVE_YEAR_MORTGAGE_PASS_THROUGHS_FDIC" hidden="1">"c6414"</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 hidden="1">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_CONTRACTS_FDIC" hidden="1">"c6517"</definedName>
    <definedName name="IQ_FX_CONTRACTS_SPOT_FDIC" hidden="1">"c6356"</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W_AMORT_BR" hidden="1">"c532"</definedName>
    <definedName name="IQ_GW_INTAN_AMORT_BR" hidden="1">"c1470"</definedName>
    <definedName name="IQ_GW_INTAN_AMORT_CF_BR" hidden="1">"c1473"</definedName>
    <definedName name="IQ_HELD_MATURITY_FDIC" hidden="1">"c6408"</definedName>
    <definedName name="IQ_HOME_EQUITY_LOC_NET_CHARGE_OFFS_FDIC" hidden="1">"c6644"</definedName>
    <definedName name="IQ_HOME_EQUITY_LOC_TOTAL_CHARGE_OFFS_FDIC" hidden="1">"c6606"</definedName>
    <definedName name="IQ_HOME_EQUITY_LOC_TOTAL_RECOVERIES_FDIC" hidden="1">"c6625"</definedName>
    <definedName name="IQ_INC_EQUITY_BR"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SETTLE_BR" hidden="1">"c572"</definedName>
    <definedName name="IQ_INSIDER_LOANS_FDIC" hidden="1">"c6365"</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BR" hidden="1">"c586"</definedName>
    <definedName name="IQ_INT_EXP_TOTAL_FDIC" hidden="1">"c6569"</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RATE_CONTRACTS_FDIC" hidden="1">"c6512"</definedName>
    <definedName name="IQ_INTEREST_RATE_EXPOSURES_FDIC" hidden="1">"c6662"</definedName>
    <definedName name="IQ_INVEST_LOANS_CF_BR" hidden="1">"c630"</definedName>
    <definedName name="IQ_INVEST_SECURITY_CF_BR" hidden="1">"c639"</definedName>
    <definedName name="IQ_INVESTMENT_BANKING_OTHER_FEES_FDIC" hidden="1">"c6666"</definedName>
    <definedName name="IQ_IRA_KEOGH_ACCOUNTS_FDIC" hidden="1">"c6496"</definedName>
    <definedName name="IQ_ISSUED_GUARANTEED_US_FDIC" hidden="1">"c6404"</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BR"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BR"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ATURITY_ONE_YEAR_LESS_FDIC" hidden="1">"c6425"</definedName>
    <definedName name="IQ_MERGER_BR" hidden="1">"c715"</definedName>
    <definedName name="IQ_MERGER_RESTRUCTURE_BR" hidden="1">"c721"</definedName>
    <definedName name="IQ_MINORITY_INTEREST_BR" hidden="1">"c729"</definedName>
    <definedName name="IQ_MONEY_MARKET_DEPOSIT_ACCOUNTS_FDIC" hidden="1">"c6553"</definedName>
    <definedName name="IQ_MONTH" hidden="1">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40796.3927083333</definedName>
    <definedName name="IQ_NET_CHARGE_OFFS_FDIC" hidden="1">"c6641"</definedName>
    <definedName name="IQ_NET_CHARGE_OFFS_LOANS_FDIC" hidden="1">"c6751"</definedName>
    <definedName name="IQ_NET_DEBT_ISSUED_BR" hidden="1">"c753"</definedName>
    <definedName name="IQ_NET_INCOME_FDIC" hidden="1">"c6587"</definedName>
    <definedName name="IQ_NET_INT_INC_BNK_FDIC" hidden="1">"c6570"</definedName>
    <definedName name="IQ_NET_INT_INC_BR"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 hidden="1">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PER_INC_BR" hidden="1">"c850"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BR" hidden="1">"c5566"</definedName>
    <definedName name="IQ_OTHER_ASSETS_BR" hidden="1">"c862"</definedName>
    <definedName name="IQ_OTHER_ASSETS_FDIC" hidden="1">"c6338"</definedName>
    <definedName name="IQ_OTHER_BORROWED_FUNDS_FDIC" hidden="1">"c6345"</definedName>
    <definedName name="IQ_OTHER_CA_SUPPL_BR" hidden="1">"c871"</definedName>
    <definedName name="IQ_OTHER_CL_SUPPL_BR"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BR" hidden="1">"c888"</definedName>
    <definedName name="IQ_OTHER_FINANCE_ACT_BR" hidden="1">"c895"</definedName>
    <definedName name="IQ_OTHER_FINANCE_ACT_SUPPL_BR" hidden="1">"c901"</definedName>
    <definedName name="IQ_OTHER_INSURANCE_FEES_FDIC" hidden="1">"c6672"</definedName>
    <definedName name="IQ_OTHER_INTAN_BR" hidden="1">"c909"</definedName>
    <definedName name="IQ_OTHER_INTANGIBLE_FDIC" hidden="1">"c6337"</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BR" hidden="1">"c948"</definedName>
    <definedName name="IQ_OTHER_NON_INT_EXP_FDIC" hidden="1">"c6578"</definedName>
    <definedName name="IQ_OTHER_NON_INT_EXPENSE_FDIC" hidden="1">"c6679"</definedName>
    <definedName name="IQ_OTHER_NON_INT_INC_FDIC" hidden="1">"c6676"</definedName>
    <definedName name="IQ_OTHER_NON_OPER_EXP_BR" hidden="1">"c957"</definedName>
    <definedName name="IQ_OTHER_NON_OPER_EXP_SUPPL_BR" hidden="1">"c962"</definedName>
    <definedName name="IQ_OTHER_OFF_BS_LIAB_FDIC" hidden="1">"c6533"</definedName>
    <definedName name="IQ_OTHER_OPER_ACT_BR" hidden="1">"c985"</definedName>
    <definedName name="IQ_OTHER_OPER_BR" hidden="1">"c990"</definedName>
    <definedName name="IQ_OTHER_OPER_SUPPL_BR" hidden="1">"c994"</definedName>
    <definedName name="IQ_OTHER_OPER_TOT_BR" hidden="1">"c1000"</definedName>
    <definedName name="IQ_OTHER_RE_OWNED_FDIC" hidden="1">"c6330"</definedName>
    <definedName name="IQ_OTHER_REV_BR" hidden="1">"c1011"</definedName>
    <definedName name="IQ_OTHER_REV_SUPPL_BR" hidden="1">"c1016"</definedName>
    <definedName name="IQ_OTHER_SAVINGS_DEPOSITS_FDIC" hidden="1">"c6554"</definedName>
    <definedName name="IQ_OTHER_TRANSACTIONS_FDIC" hidden="1">"c6504"</definedName>
    <definedName name="IQ_OTHER_UNUSED_COMMITMENTS_FDIC" hidden="1">"c6530"</definedName>
    <definedName name="IQ_OTHER_UNUSUAL_BR" hidden="1">"c1561"</definedName>
    <definedName name="IQ_OTHER_UNUSUAL_SUPPL_BR"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C_WRITTEN" hidden="1">"c1027"</definedName>
    <definedName name="IQ_PERCENT_INSURED_FDIC" hidden="1">"c6374"</definedName>
    <definedName name="IQ_PLEDGED_SECURITIES_FDIC" hidden="1">"c6401"</definedName>
    <definedName name="IQ_PRE_TAX_INCOME_FDIC" hidden="1">"c6581"</definedName>
    <definedName name="IQ_PREF_ISSUED_BR" hidden="1">"c1047"</definedName>
    <definedName name="IQ_PREF_OTHER_BR" hidden="1">"c1055"</definedName>
    <definedName name="IQ_PREF_REP_BR" hidden="1">"c1062"</definedName>
    <definedName name="IQ_PREFERRED_FDIC" hidden="1">"c6349"</definedName>
    <definedName name="IQ_PREMISES_EQUIPMENT_FDIC" hidden="1">"c6577"</definedName>
    <definedName name="IQ_PRETAX_RETURN_ASSETS_FDIC" hidden="1">"c6731"</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IDENTIAL_LOANS" hidden="1">"c1102"</definedName>
    <definedName name="IQ_RESTATEMENTS_NET_FDIC" hidden="1">"c6500"</definedName>
    <definedName name="IQ_RESTRUCTURE_BR"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NED_EARNINGS_AVERAGE_EQUITY_FDIC" hidden="1">"c6733"</definedName>
    <definedName name="IQ_RETURN_ASSETS_BROK" hidden="1">"c1115"</definedName>
    <definedName name="IQ_RETURN_ASSETS_FDIC" hidden="1">"c6730"</definedName>
    <definedName name="IQ_RETURN_EQUITY_BROK" hidden="1">"c1120"</definedName>
    <definedName name="IQ_RETURN_EQUITY_FDIC" hidden="1">"c6732"</definedName>
    <definedName name="IQ_REVALUATION_GAINS_FDIC" hidden="1">"c6428"</definedName>
    <definedName name="IQ_REVALUATION_LOSSES_FDIC" hidden="1">"c6429"</definedName>
    <definedName name="IQ_RISK_WEIGHTED_ASSETS_FDIC" hidden="1">"c6370"</definedName>
    <definedName name="IQ_SALARY_FDIC" hidden="1">"c6576"</definedName>
    <definedName name="IQ_SALE_CONVERSION_RETIREMENT_STOCK_FDIC" hidden="1">"c6661"</definedName>
    <definedName name="IQ_SALE_INTAN_CF_BR" hidden="1">"c1133"</definedName>
    <definedName name="IQ_SALE_PPE_CF_BR" hidden="1">"c1139"</definedName>
    <definedName name="IQ_SALE_REAL_ESTATE_CF_BR" hidden="1">"c1145"</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RVICE_CHARGES_FDIC" hidden="1">"c6572"</definedName>
    <definedName name="IQ_SPECIAL_DIV_CF_BR" hidden="1">"c1171"</definedName>
    <definedName name="IQ_ST_DEBT_BR" hidden="1">"c1178"</definedName>
    <definedName name="IQ_ST_DEBT_ISSUED_BR" hidden="1">"c1183"</definedName>
    <definedName name="IQ_ST_DEBT_REPAID_BR" hidden="1">"c1191"</definedName>
    <definedName name="IQ_STATES_NONTRANSACTION_ACCOUNTS_FDIC" hidden="1">"c6547"</definedName>
    <definedName name="IQ_STATES_TOTAL_DEPOSITS_FDIC" hidden="1">"c6473"</definedName>
    <definedName name="IQ_STATES_TRANSACTION_ACCOUNTS_FDIC" hidden="1">"c6539"</definedName>
    <definedName name="IQ_SUB_DEBT_FDIC" hidden="1">"c6346"</definedName>
    <definedName name="IQ_SURPLUS_FDIC" hidden="1">"c6351"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BR" hidden="1">"c1231"</definedName>
    <definedName name="IQ_TOTAL_ASSETS_FDIC" hidden="1">"c6339"</definedName>
    <definedName name="IQ_TOTAL_CHARGE_OFFS_FDIC" hidden="1">"c6603"</definedName>
    <definedName name="IQ_TOTAL_DEBT_ISSUED_BR" hidden="1">"c1253"</definedName>
    <definedName name="IQ_TOTAL_DEBT_REPAID_BR" hidden="1">"c1260"</definedName>
    <definedName name="IQ_TOTAL_DEBT_SECURITIES_FDIC" hidden="1">"c6410"</definedName>
    <definedName name="IQ_TOTAL_DEPOSITS_FDIC" hidden="1">"c6342"</definedName>
    <definedName name="IQ_TOTAL_EMPLOYEES_FDIC" hidden="1">"c6355"</definedName>
    <definedName name="IQ_TOTAL_LIAB_BR" hidden="1">"c1278"</definedName>
    <definedName name="IQ_TOTAL_LIAB_EQUITY_FDIC" hidden="1">"c6354"</definedName>
    <definedName name="IQ_TOTAL_LIABILITIES_FDIC" hidden="1">"c6348"</definedName>
    <definedName name="IQ_TOTAL_OPER_EXP_BR" hidden="1">"c1284"</definedName>
    <definedName name="IQ_TOTAL_RECOVERIES_FDIC" hidden="1">"c6622"</definedName>
    <definedName name="IQ_TOTAL_REV_BNK_FDIC" hidden="1">"c6786"</definedName>
    <definedName name="IQ_TOTAL_REV_BR" hidden="1">"c1303"</definedName>
    <definedName name="IQ_TOTAL_RISK_BASED_CAPITAL_RATIO_FDIC" hidden="1">"c6747"</definedName>
    <definedName name="IQ_TOTAL_SECURITIES_FDIC" hidden="1">"c6306"</definedName>
    <definedName name="IQ_TOTAL_TIME_DEPOSITS_FDIC" hidden="1">"c6497"</definedName>
    <definedName name="IQ_TOTAL_TIME_SAVINGS_DEPOSITS_FDIC" hidden="1">"c6498"</definedName>
    <definedName name="IQ_TOTAL_UNUSED_COMMITMENTS_FDIC" hidden="1">"c6536"</definedName>
    <definedName name="IQ_TOTAL_UNUSUAL_BR" hidden="1">"c5517"</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BR"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EARN_REV_CURRENT_BR" hidden="1">"c1324"</definedName>
    <definedName name="IQ_UNEARNED_INCOME_FDIC" hidden="1">"c6324"</definedName>
    <definedName name="IQ_UNEARNED_INCOME_FOREIGN_FDIC" hidden="1">"c6385"</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C_REVENUE_FDIC" hidden="1">"c6667"</definedName>
    <definedName name="IQ_VOLATILE_LIABILITIES_FDIC" hidden="1">"c6364"</definedName>
    <definedName name="IQ_WEEK" hidden="1">50000</definedName>
    <definedName name="IQ_WRITTEN_OPTION_CONTRACTS_FDIC" hidden="1">"c6509"</definedName>
    <definedName name="IQ_WRITTEN_OPTION_CONTRACTS_FX_RISK_FDIC" hidden="1">"c6514"</definedName>
    <definedName name="IQ_WRITTEN_OPTION_CONTRACTS_NON_FX_IR_FDIC" hidden="1">"c6519"</definedName>
    <definedName name="IQ_YTD" hidden="1">3000</definedName>
    <definedName name="IQ_YTDMONTH" hidden="1">130000</definedName>
    <definedName name="irr" localSheetId="1">#REF!</definedName>
    <definedName name="irr">#REF!</definedName>
    <definedName name="IT_CAPX">"{='IT CAPX'!$T$4:$T$500}"</definedName>
    <definedName name="IT_QTR" localSheetId="1">#REF!</definedName>
    <definedName name="IT_QTR" localSheetId="0">#REF!</definedName>
    <definedName name="IT_QTR">#REF!</definedName>
    <definedName name="IT_TYPE">"{='IT CAPX'!$H$4:$H$500}"</definedName>
    <definedName name="J" localSheetId="1">#REF!</definedName>
    <definedName name="J" localSheetId="0">#REF!</definedName>
    <definedName name="J">#REF!</definedName>
    <definedName name="JAN" localSheetId="1">#REF!</definedName>
    <definedName name="JAN">#REF!</definedName>
    <definedName name="jgjgj" localSheetId="1" hidden="1">{#N/A,#N/A,FALSE,"COVER.XLS";#N/A,#N/A,FALSE,"RACT1.XLS";#N/A,#N/A,FALSE,"RACT2.XLS";#N/A,#N/A,FALSE,"ECCMP";#N/A,#N/A,FALSE,"WELDER.XLS"}</definedName>
    <definedName name="jgjgj" hidden="1">{#N/A,#N/A,FALSE,"COVER.XLS";#N/A,#N/A,FALSE,"RACT1.XLS";#N/A,#N/A,FALSE,"RACT2.XLS";#N/A,#N/A,FALSE,"ECCMP";#N/A,#N/A,FALSE,"WELDER.XLS"}</definedName>
    <definedName name="JHH" localSheetId="1">#REF!</definedName>
    <definedName name="JHH" localSheetId="0">#REF!</definedName>
    <definedName name="JHH">#REF!</definedName>
    <definedName name="kaushik" localSheetId="1">#REF!</definedName>
    <definedName name="kaushik">#REF!</definedName>
    <definedName name="KDAMA">#N/A</definedName>
    <definedName name="khfl" localSheetId="1">#REF!</definedName>
    <definedName name="khfl">#REF!</definedName>
    <definedName name="kjkjgjhfydydhfdh">#N/A</definedName>
    <definedName name="KK"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KK"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kkk">#N/A</definedName>
    <definedName name="ks" localSheetId="1" hidden="1">{#N/A,#N/A,FALSE,"COVER.XLS";#N/A,#N/A,FALSE,"RACT1.XLS";#N/A,#N/A,FALSE,"RACT2.XLS";#N/A,#N/A,FALSE,"ECCMP";#N/A,#N/A,FALSE,"WELDER.XLS"}</definedName>
    <definedName name="ks" hidden="1">{#N/A,#N/A,FALSE,"COVER.XLS";#N/A,#N/A,FALSE,"RACT1.XLS";#N/A,#N/A,FALSE,"RACT2.XLS";#N/A,#N/A,FALSE,"ECCMP";#N/A,#N/A,FALSE,"WELDER.XLS"}</definedName>
    <definedName name="kskk" localSheetId="1" hidden="1">{#N/A,#N/A,FALSE,"COVER.XLS";#N/A,#N/A,FALSE,"RACT1.XLS";#N/A,#N/A,FALSE,"RACT2.XLS";#N/A,#N/A,FALSE,"ECCMP";#N/A,#N/A,FALSE,"WELDER.XLS"}</definedName>
    <definedName name="kskk" hidden="1">{#N/A,#N/A,FALSE,"COVER.XLS";#N/A,#N/A,FALSE,"RACT1.XLS";#N/A,#N/A,FALSE,"RACT2.XLS";#N/A,#N/A,FALSE,"ECCMP";#N/A,#N/A,FALSE,"WELDER.XLS"}</definedName>
    <definedName name="kv" localSheetId="1" hidden="1">{#N/A,#N/A,FALSE,"COVER1.XLS ";#N/A,#N/A,FALSE,"RACT1.XLS";#N/A,#N/A,FALSE,"RACT2.XLS";#N/A,#N/A,FALSE,"ECCMP";#N/A,#N/A,FALSE,"WELDER.XLS"}</definedName>
    <definedName name="kv" hidden="1">{#N/A,#N/A,FALSE,"COVER1.XLS ";#N/A,#N/A,FALSE,"RACT1.XLS";#N/A,#N/A,FALSE,"RACT2.XLS";#N/A,#N/A,FALSE,"ECCMP";#N/A,#N/A,FALSE,"WELDER.XLS"}</definedName>
    <definedName name="kvs" localSheetId="1" hidden="1">{#N/A,#N/A,FALSE,"COVER1.XLS ";#N/A,#N/A,FALSE,"RACT1.XLS";#N/A,#N/A,FALSE,"RACT2.XLS";#N/A,#N/A,FALSE,"ECCMP";#N/A,#N/A,FALSE,"WELDER.XLS"}</definedName>
    <definedName name="kvs" hidden="1">{#N/A,#N/A,FALSE,"COVER1.XLS ";#N/A,#N/A,FALSE,"RACT1.XLS";#N/A,#N/A,FALSE,"RACT2.XLS";#N/A,#N/A,FALSE,"ECCMP";#N/A,#N/A,FALSE,"WELDER.XLS"}</definedName>
    <definedName name="kvv" localSheetId="1" hidden="1">{#N/A,#N/A,FALSE,"COVER.XLS";#N/A,#N/A,FALSE,"RACT1.XLS";#N/A,#N/A,FALSE,"RACT2.XLS";#N/A,#N/A,FALSE,"ECCMP";#N/A,#N/A,FALSE,"WELDER.XLS"}</definedName>
    <definedName name="kvv" hidden="1">{#N/A,#N/A,FALSE,"COVER.XLS";#N/A,#N/A,FALSE,"RACT1.XLS";#N/A,#N/A,FALSE,"RACT2.XLS";#N/A,#N/A,FALSE,"ECCMP";#N/A,#N/A,FALSE,"WELDER.XLS"}</definedName>
    <definedName name="L" localSheetId="1">#REF!</definedName>
    <definedName name="L" localSheetId="0">#REF!</definedName>
    <definedName name="L">#REF!</definedName>
    <definedName name="L_Adjust" localSheetId="1">#REF!</definedName>
    <definedName name="L_Adjust">#REF!</definedName>
    <definedName name="L_AJE_Tot" localSheetId="1">#REF!</definedName>
    <definedName name="L_AJE_Tot">#REF!</definedName>
    <definedName name="L_CY_Beg" localSheetId="1">#REF!</definedName>
    <definedName name="L_CY_Beg">#REF!</definedName>
    <definedName name="L_CY_End" localSheetId="1">#REF!</definedName>
    <definedName name="L_CY_End">#REF!</definedName>
    <definedName name="L_PY_End" localSheetId="1">#REF!</definedName>
    <definedName name="L_PY_End">#REF!</definedName>
    <definedName name="L_RJE_Tot" localSheetId="1">#REF!</definedName>
    <definedName name="L_RJE_Tot">#REF!</definedName>
    <definedName name="Lac">100000</definedName>
    <definedName name="Last_Row">#N/A</definedName>
    <definedName name="LC" localSheetId="1">#REF!</definedName>
    <definedName name="LC" localSheetId="0">#REF!</definedName>
    <definedName name="LC">#REF!</definedName>
    <definedName name="LCP" localSheetId="1">#REF!</definedName>
    <definedName name="LCP">#REF!</definedName>
    <definedName name="Legal_Entities" localSheetId="1">#REF!</definedName>
    <definedName name="Legal_Entities" localSheetId="0">#REF!</definedName>
    <definedName name="Legal_Entities">#REF!</definedName>
    <definedName name="lf" localSheetId="1">#REF!</definedName>
    <definedName name="lf">#REF!</definedName>
    <definedName name="limcount" hidden="1">1</definedName>
    <definedName name="list3" localSheetId="1">#REF!</definedName>
    <definedName name="list3">#REF!</definedName>
    <definedName name="list4" localSheetId="1">#REF!</definedName>
    <definedName name="list4">#REF!</definedName>
    <definedName name="lk"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lk"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lll"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lll"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Loan_Amount" localSheetId="1">#REF!</definedName>
    <definedName name="Loan_Amount">#REF!</definedName>
    <definedName name="Loan_Start" localSheetId="1">#REF!</definedName>
    <definedName name="Loan_Start">#REF!</definedName>
    <definedName name="Loan_Years" localSheetId="1">#REF!</definedName>
    <definedName name="Loan_Years">#REF!</definedName>
    <definedName name="loca" localSheetId="1">#REF!</definedName>
    <definedName name="loca">#REF!</definedName>
    <definedName name="LOOKUP_LTA" localSheetId="1">#REF!</definedName>
    <definedName name="LOOKUP_LTA">#REF!</definedName>
    <definedName name="LOOKUP_SUPANU" localSheetId="1">#REF!</definedName>
    <definedName name="LOOKUP_SUPANU">#REF!</definedName>
    <definedName name="LT_Assumptions" localSheetId="1">#REF!</definedName>
    <definedName name="LT_Assumptions">#REF!</definedName>
    <definedName name="m" localSheetId="1">#REF!</definedName>
    <definedName name="m" localSheetId="0">#REF!</definedName>
    <definedName name="m">#REF!</definedName>
    <definedName name="Mah" localSheetId="1">#REF!</definedName>
    <definedName name="Mah">#REF!</definedName>
    <definedName name="mat" localSheetId="1">#REF!</definedName>
    <definedName name="mat">#REF!</definedName>
    <definedName name="mat_rate" localSheetId="1">#REF!</definedName>
    <definedName name="mat_rate">#REF!</definedName>
    <definedName name="mean" localSheetId="1">#REF!</definedName>
    <definedName name="mean">#REF!</definedName>
    <definedName name="mean2" localSheetId="1">#REF!</definedName>
    <definedName name="mean2">#REF!</definedName>
    <definedName name="MIS_Cost" localSheetId="1">#REF!</definedName>
    <definedName name="MIS_Cost" localSheetId="0">#REF!</definedName>
    <definedName name="MIS_Cost">#REF!</definedName>
    <definedName name="mmm" localSheetId="1" hidden="1">{#N/A,#N/A,FALSE,"COVER.XLS";#N/A,#N/A,FALSE,"RACT1.XLS";#N/A,#N/A,FALSE,"RACT2.XLS";#N/A,#N/A,FALSE,"ECCMP";#N/A,#N/A,FALSE,"WELDER.XLS"}</definedName>
    <definedName name="mmm" hidden="1">{#N/A,#N/A,FALSE,"COVER.XLS";#N/A,#N/A,FALSE,"RACT1.XLS";#N/A,#N/A,FALSE,"RACT2.XLS";#N/A,#N/A,FALSE,"ECCMP";#N/A,#N/A,FALSE,"WELDER.XLS"}</definedName>
    <definedName name="mmmmmm" localSheetId="1">#REF!</definedName>
    <definedName name="mmmmmm">#REF!</definedName>
    <definedName name="mn" localSheetId="1">#REF!</definedName>
    <definedName name="mn">#REF!</definedName>
    <definedName name="Monetary_Precision" localSheetId="1">#REF!</definedName>
    <definedName name="Monetary_Precision">#REF!</definedName>
    <definedName name="Months" localSheetId="1">#REF!</definedName>
    <definedName name="Months">#REF!</definedName>
    <definedName name="MP" localSheetId="1">#REF!</definedName>
    <definedName name="MP">#REF!</definedName>
    <definedName name="mpl" localSheetId="1">#REF!</definedName>
    <definedName name="mpl">#REF!</definedName>
    <definedName name="MYRMAY08" localSheetId="1">#REF!</definedName>
    <definedName name="MYRMAY08">#REF!</definedName>
    <definedName name="MYROCT08" localSheetId="1">#REF!</definedName>
    <definedName name="MYROCT08">#REF!</definedName>
    <definedName name="N" localSheetId="1">#REF!</definedName>
    <definedName name="N" localSheetId="0">#REF!</definedName>
    <definedName name="N">#REF!</definedName>
    <definedName name="na"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na"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name" localSheetId="1">#REF!</definedName>
    <definedName name="name">#REF!</definedName>
    <definedName name="NEWB" localSheetId="1">#REF!</definedName>
    <definedName name="NEWB">#REF!</definedName>
    <definedName name="NEWNA"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NEWNA"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nopat" localSheetId="1">#REF!</definedName>
    <definedName name="nopat">#REF!</definedName>
    <definedName name="nopatadj" localSheetId="1">#REF!</definedName>
    <definedName name="nopatadj">#REF!</definedName>
    <definedName name="NOTES" localSheetId="1">#REF!</definedName>
    <definedName name="NOTES">#REF!</definedName>
    <definedName name="NS" localSheetId="1">#REF!</definedName>
    <definedName name="NS" localSheetId="0">#REF!</definedName>
    <definedName name="NS">#REF!</definedName>
    <definedName name="nss" localSheetId="1" hidden="1">{#N/A,#N/A,FALSE,"consu_cover";#N/A,#N/A,FALSE,"consu_strategy";#N/A,#N/A,FALSE,"consu_flow";#N/A,#N/A,FALSE,"Summary_reqmt";#N/A,#N/A,FALSE,"field_ppg";#N/A,#N/A,FALSE,"ppg_shop";#N/A,#N/A,FALSE,"strl";#N/A,#N/A,FALSE,"tankages";#N/A,#N/A,FALSE,"gases"}</definedName>
    <definedName name="nss" hidden="1">{#N/A,#N/A,FALSE,"consu_cover";#N/A,#N/A,FALSE,"consu_strategy";#N/A,#N/A,FALSE,"consu_flow";#N/A,#N/A,FALSE,"Summary_reqmt";#N/A,#N/A,FALSE,"field_ppg";#N/A,#N/A,FALSE,"ppg_shop";#N/A,#N/A,FALSE,"strl";#N/A,#N/A,FALSE,"tankages";#N/A,#N/A,FALSE,"gases"}</definedName>
    <definedName name="Num_Pmt_Per_Year" localSheetId="1">#REF!</definedName>
    <definedName name="Num_Pmt_Per_Year">#REF!</definedName>
    <definedName name="Number_of_Payments" localSheetId="1">MATCH(0.01,'Reg 33-notes Q4 FY26'!End_Bal,-1)+1</definedName>
    <definedName name="Number_of_Payments">MATCH(0.01,End_Bal,-1)+1</definedName>
    <definedName name="NvsAutoDrillOk">"VN"</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"%,X,RZF..Normal,CZF..C00B"</definedName>
    <definedName name="NvsPanelBusUnit">"V"</definedName>
    <definedName name="NvsReqBUOnly">"VY"</definedName>
    <definedName name="NvsStyleNme">"Classical.xls"</definedName>
    <definedName name="NvsTransLed">"VN"</definedName>
    <definedName name="NvsValTbl.ACCOUNT">"GL_ACCOUNT_TBL"</definedName>
    <definedName name="OCL" localSheetId="1">#REF!</definedName>
    <definedName name="OCL">#REF!</definedName>
    <definedName name="OFFER" localSheetId="1">#REF!</definedName>
    <definedName name="OFFER">#REF!</definedName>
    <definedName name="ok" localSheetId="1" hidden="1">{#N/A,#N/A,FALSE,"COVER1.XLS ";#N/A,#N/A,FALSE,"RACT1.XLS";#N/A,#N/A,FALSE,"RACT2.XLS";#N/A,#N/A,FALSE,"ECCMP";#N/A,#N/A,FALSE,"WELDER.XLS"}</definedName>
    <definedName name="ok" hidden="1">{#N/A,#N/A,FALSE,"COVER1.XLS ";#N/A,#N/A,FALSE,"RACT1.XLS";#N/A,#N/A,FALSE,"RACT2.XLS";#N/A,#N/A,FALSE,"ECCMP";#N/A,#N/A,FALSE,"WELDER.XLS"}</definedName>
    <definedName name="Others" localSheetId="1" hidden="1">{#N/A,#N/A,FALSE,"COVER1.XLS ";#N/A,#N/A,FALSE,"RACT1.XLS";#N/A,#N/A,FALSE,"RACT2.XLS";#N/A,#N/A,FALSE,"ECCMP";#N/A,#N/A,FALSE,"WELDER.XLS"}</definedName>
    <definedName name="Others" hidden="1">{#N/A,#N/A,FALSE,"COVER1.XLS ";#N/A,#N/A,FALSE,"RACT1.XLS";#N/A,#N/A,FALSE,"RACT2.XLS";#N/A,#N/A,FALSE,"ECCMP";#N/A,#N/A,FALSE,"WELDER.XLS"}</definedName>
    <definedName name="p" localSheetId="1">#REF!</definedName>
    <definedName name="p" localSheetId="0">#REF!</definedName>
    <definedName name="p">#REF!</definedName>
    <definedName name="PA" localSheetId="1">#REF!</definedName>
    <definedName name="PA" localSheetId="0">#REF!</definedName>
    <definedName name="PA">#REF!</definedName>
    <definedName name="PasteArea" localSheetId="1">#REF!</definedName>
    <definedName name="PasteArea" localSheetId="0">#REF!</definedName>
    <definedName name="PasteArea">#REF!</definedName>
    <definedName name="Pay_Date" localSheetId="1">#REF!</definedName>
    <definedName name="Pay_Date">#REF!</definedName>
    <definedName name="Pay_Num" localSheetId="1">#REF!</definedName>
    <definedName name="Pay_Num">#REF!</definedName>
    <definedName name="Payment_Date" localSheetId="1">DATE(YEAR('Reg 33-notes Q4 FY26'!Loan_Start),MONTH('Reg 33-notes Q4 FY26'!Loan_Start)+Payment_Number,DAY('Reg 33-notes Q4 FY26'!Loan_Start))</definedName>
    <definedName name="Payment_Date">DATE(YEAR(Loan_Start),MONTH(Loan_Start)+Payment_Number,DAY(Loan_Start))</definedName>
    <definedName name="PD" localSheetId="1">#REF!</definedName>
    <definedName name="PD" localSheetId="0">#REF!</definedName>
    <definedName name="PD">#REF!</definedName>
    <definedName name="People_PSI">#N/A</definedName>
    <definedName name="PF" localSheetId="1" hidden="1">{#N/A,#N/A,FALSE,"COVER.XLS";#N/A,#N/A,FALSE,"RACT1.XLS";#N/A,#N/A,FALSE,"RACT2.XLS";#N/A,#N/A,FALSE,"ECCMP";#N/A,#N/A,FALSE,"WELDER.XLS"}</definedName>
    <definedName name="PF" hidden="1">{#N/A,#N/A,FALSE,"COVER.XLS";#N/A,#N/A,FALSE,"RACT1.XLS";#N/A,#N/A,FALSE,"RACT2.XLS";#N/A,#N/A,FALSE,"ECCMP";#N/A,#N/A,FALSE,"WELDER.XLS"}</definedName>
    <definedName name="PFS" localSheetId="1">#REF!</definedName>
    <definedName name="PFS" localSheetId="0">#REF!</definedName>
    <definedName name="PFS">#REF!</definedName>
    <definedName name="Pithampur_Drills" localSheetId="1">#REF!</definedName>
    <definedName name="Pithampur_Drills" localSheetId="0">#REF!</definedName>
    <definedName name="Pithampur_Drills">#REF!</definedName>
    <definedName name="Pithampur_Files" localSheetId="1">#REF!</definedName>
    <definedName name="Pithampur_Files" localSheetId="0">#REF!</definedName>
    <definedName name="Pithampur_Files">#REF!</definedName>
    <definedName name="Pithampur_RM" localSheetId="1">#REF!</definedName>
    <definedName name="Pithampur_RM" localSheetId="0">#REF!</definedName>
    <definedName name="Pithampur_RM">#REF!</definedName>
    <definedName name="PL" localSheetId="1">#REF!</definedName>
    <definedName name="PL">#REF!</definedName>
    <definedName name="plan2" localSheetId="1">#REF!</definedName>
    <definedName name="plan2">#REF!</definedName>
    <definedName name="plan3" localSheetId="1">#REF!</definedName>
    <definedName name="plan3">#REF!</definedName>
    <definedName name="plan4" localSheetId="1">#REF!</definedName>
    <definedName name="plan4">#REF!</definedName>
    <definedName name="plan5" localSheetId="1">#REF!</definedName>
    <definedName name="plan5">#REF!</definedName>
    <definedName name="plan6" localSheetId="1">#REF!</definedName>
    <definedName name="plan6">#REF!</definedName>
    <definedName name="plan7" localSheetId="1">#REF!</definedName>
    <definedName name="plan7">#REF!</definedName>
    <definedName name="plan8" localSheetId="1">#REF!</definedName>
    <definedName name="plan8">#REF!</definedName>
    <definedName name="plan8\10" localSheetId="1">#REF!</definedName>
    <definedName name="plan8\10">#REF!</definedName>
    <definedName name="plan9" localSheetId="1">#REF!</definedName>
    <definedName name="plan9">#REF!</definedName>
    <definedName name="pmop" localSheetId="1">#REF!,#REF!,#REF!</definedName>
    <definedName name="pmop">#REF!,#REF!,#REF!</definedName>
    <definedName name="pmop1" localSheetId="1">#REF!,#REF!,#REF!</definedName>
    <definedName name="pmop1">#REF!,#REF!,#REF!</definedName>
    <definedName name="PPD" localSheetId="1">#REF!</definedName>
    <definedName name="PPD">#REF!</definedName>
    <definedName name="ppp" localSheetId="1">#REF!</definedName>
    <definedName name="ppp">#REF!</definedName>
    <definedName name="PRE" localSheetId="1">#REF!</definedName>
    <definedName name="PRE">#REF!</definedName>
    <definedName name="prg" localSheetId="1">#REF!</definedName>
    <definedName name="prg">#REF!</definedName>
    <definedName name="Princ" localSheetId="1">#REF!</definedName>
    <definedName name="Princ">#REF!</definedName>
    <definedName name="_xlnm.Print_Area" localSheetId="1">'Reg 33-notes Q4 FY26'!$A$2:$H$45</definedName>
    <definedName name="_xlnm.Print_Area" localSheetId="0">'Reg 33-P&amp;L Q4 FY26'!$C$1:$P$78</definedName>
    <definedName name="_xlnm.Print_Area">#REF!</definedName>
    <definedName name="Print_Area___0___0___0" localSheetId="1">#REF!</definedName>
    <definedName name="Print_Area___0___0___0">#REF!</definedName>
    <definedName name="Print_Area___0___0___0___0___0" localSheetId="1">#REF!</definedName>
    <definedName name="Print_Area___0___0___0___0___0">#REF!</definedName>
    <definedName name="Print_Area___0___0___0___0___0___0" localSheetId="1">#REF!</definedName>
    <definedName name="Print_Area___0___0___0___0___0___0">#REF!</definedName>
    <definedName name="Print_Area___0___0___0___0___0___0___0___0" localSheetId="1">#REF!</definedName>
    <definedName name="Print_Area___0___0___0___0___0___0___0___0">#REF!</definedName>
    <definedName name="PRINT_AREA_MI" localSheetId="1">#REF!</definedName>
    <definedName name="PRINT_AREA_MI" localSheetId="0">#REF!</definedName>
    <definedName name="PRINT_AREA_MI">#REF!</definedName>
    <definedName name="Print_Area_Reset" localSheetId="1">OFFSET('Reg 33-notes Q4 FY26'!Full_Print,0,0,Last_Row)</definedName>
    <definedName name="Print_Area_Reset">OFFSET(Full_Print,0,0,Last_Row)</definedName>
    <definedName name="_xlnm.Print_Titles">#REF!</definedName>
    <definedName name="Print_Titles___0" localSheetId="1">#REF!</definedName>
    <definedName name="Print_Titles___0">#REF!</definedName>
    <definedName name="Print_Titles___0___0" localSheetId="1">#REF!</definedName>
    <definedName name="Print_Titles___0___0">#REF!</definedName>
    <definedName name="PRINT_TITLES_MI" localSheetId="1">#REF!</definedName>
    <definedName name="PRINT_TITLES_MI" localSheetId="0">#REF!</definedName>
    <definedName name="PRINT_TITLES_MI">#REF!</definedName>
    <definedName name="printarea" localSheetId="1">#REF!</definedName>
    <definedName name="printarea" localSheetId="0">#REF!</definedName>
    <definedName name="printarea">#REF!</definedName>
    <definedName name="prod" localSheetId="1">#REF!</definedName>
    <definedName name="prod">#REF!</definedName>
    <definedName name="PRODNPARAMETRES" localSheetId="1">#REF!</definedName>
    <definedName name="PRODNPARAMETRES" localSheetId="0">#REF!</definedName>
    <definedName name="PRODNPARAMETRES">#REF!</definedName>
    <definedName name="PROFIT" localSheetId="1">#REF!</definedName>
    <definedName name="PROFIT" localSheetId="0">#REF!</definedName>
    <definedName name="PROFIT">#REF!</definedName>
    <definedName name="Profit_and_Loss" localSheetId="1">#REF!</definedName>
    <definedName name="Profit_and_Loss">#REF!</definedName>
    <definedName name="profit6" localSheetId="1">#REF!</definedName>
    <definedName name="profit6" localSheetId="0">#REF!</definedName>
    <definedName name="profit6">#REF!</definedName>
    <definedName name="PROFITABILITY" localSheetId="1">#REF!</definedName>
    <definedName name="PROFITABILITY" localSheetId="0">#REF!</definedName>
    <definedName name="PROFITABILITY">#REF!</definedName>
    <definedName name="prog" localSheetId="1">#REF!</definedName>
    <definedName name="prog">#REF!</definedName>
    <definedName name="Program" localSheetId="1">#REF!</definedName>
    <definedName name="Program" localSheetId="0">#REF!</definedName>
    <definedName name="Program">#REF!</definedName>
    <definedName name="projectname" localSheetId="1">#REF!</definedName>
    <definedName name="projectname">#REF!</definedName>
    <definedName name="PRT" localSheetId="1">#REF!</definedName>
    <definedName name="PRT" localSheetId="0">#REF!</definedName>
    <definedName name="PRT">#REF!</definedName>
    <definedName name="psb" localSheetId="1">#REF!</definedName>
    <definedName name="psb">#REF!</definedName>
    <definedName name="pt.3" localSheetId="1">#REF!</definedName>
    <definedName name="pt.3" localSheetId="0">#REF!</definedName>
    <definedName name="pt.3">#REF!</definedName>
    <definedName name="py" localSheetId="1">#REF!</definedName>
    <definedName name="py">#REF!</definedName>
    <definedName name="Q" localSheetId="1">#REF!</definedName>
    <definedName name="Q" localSheetId="0">#REF!</definedName>
    <definedName name="Q">#REF!</definedName>
    <definedName name="qai">#N/A</definedName>
    <definedName name="qq" localSheetId="1" hidden="1">{#N/A,#N/A,FALSE,"COVER1.XLS ";#N/A,#N/A,FALSE,"RACT1.XLS";#N/A,#N/A,FALSE,"RACT2.XLS";#N/A,#N/A,FALSE,"ECCMP";#N/A,#N/A,FALSE,"WELDER.XLS"}</definedName>
    <definedName name="qq" hidden="1">{#N/A,#N/A,FALSE,"COVER1.XLS ";#N/A,#N/A,FALSE,"RACT1.XLS";#N/A,#N/A,FALSE,"RACT2.XLS";#N/A,#N/A,FALSE,"ECCMP";#N/A,#N/A,FALSE,"WELDER.XLS"}</definedName>
    <definedName name="qqa">#N/A</definedName>
    <definedName name="qqqqqqqqqqqqqqqq"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qqqqqqqqqqqqqqqq"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R_" localSheetId="1">#REF!</definedName>
    <definedName name="R_" localSheetId="0">#REF!</definedName>
    <definedName name="R_">#REF!</definedName>
    <definedName name="R_Factor" localSheetId="1">#REF!</definedName>
    <definedName name="R_Factor">#REF!</definedName>
    <definedName name="ra" localSheetId="1">#REF!</definedName>
    <definedName name="ra">#REF!</definedName>
    <definedName name="Ratnagiri" localSheetId="1">#REF!</definedName>
    <definedName name="Ratnagiri" localSheetId="0">#REF!</definedName>
    <definedName name="Ratnagiri">#REF!</definedName>
    <definedName name="ravi" localSheetId="1">#REF!</definedName>
    <definedName name="ravi">#REF!</definedName>
    <definedName name="RawData" localSheetId="1">#REF!</definedName>
    <definedName name="RawData">#REF!</definedName>
    <definedName name="Rdate" localSheetId="1">#REF!</definedName>
    <definedName name="Rdate">#REF!</definedName>
    <definedName name="RDN" localSheetId="1" hidden="1">{#N/A,#N/A,FALSE,"COVER.XLS";#N/A,#N/A,FALSE,"RACT1.XLS";#N/A,#N/A,FALSE,"RACT2.XLS";#N/A,#N/A,FALSE,"ECCMP";#N/A,#N/A,FALSE,"WELDER.XLS"}</definedName>
    <definedName name="RDN" hidden="1">{#N/A,#N/A,FALSE,"COVER.XLS";#N/A,#N/A,FALSE,"RACT1.XLS";#N/A,#N/A,FALSE,"RACT2.XLS";#N/A,#N/A,FALSE,"ECCMP";#N/A,#N/A,FALSE,"WELDER.XLS"}</definedName>
    <definedName name="RECEIVABLES" localSheetId="1">#REF!</definedName>
    <definedName name="RECEIVABLES" localSheetId="0">#REF!</definedName>
    <definedName name="RECEIVABLES">#REF!</definedName>
    <definedName name="receivables8" localSheetId="1">#REF!</definedName>
    <definedName name="receivables8" localSheetId="0">#REF!</definedName>
    <definedName name="receivables8">#REF!</definedName>
    <definedName name="Repodate" localSheetId="1">#REF!</definedName>
    <definedName name="Repodate">#REF!</definedName>
    <definedName name="res" localSheetId="1" hidden="1">{#N/A,#N/A,FALSE,"COVER1.XLS ";#N/A,#N/A,FALSE,"RACT1.XLS";#N/A,#N/A,FALSE,"RACT2.XLS";#N/A,#N/A,FALSE,"ECCMP";#N/A,#N/A,FALSE,"WELDER.XLS"}</definedName>
    <definedName name="res" hidden="1">{#N/A,#N/A,FALSE,"COVER1.XLS ";#N/A,#N/A,FALSE,"RACT1.XLS";#N/A,#N/A,FALSE,"RACT2.XLS";#N/A,#N/A,FALSE,"ECCMP";#N/A,#N/A,FALSE,"WELDER.XLS"}</definedName>
    <definedName name="res_sum" localSheetId="1" hidden="1">{#N/A,#N/A,FALSE,"COVER1.XLS ";#N/A,#N/A,FALSE,"RACT1.XLS";#N/A,#N/A,FALSE,"RACT2.XLS";#N/A,#N/A,FALSE,"ECCMP";#N/A,#N/A,FALSE,"WELDER.XLS"}</definedName>
    <definedName name="res_sum" hidden="1">{#N/A,#N/A,FALSE,"COVER1.XLS ";#N/A,#N/A,FALSE,"RACT1.XLS";#N/A,#N/A,FALSE,"RACT2.XLS";#N/A,#N/A,FALSE,"ECCMP";#N/A,#N/A,FALSE,"WELDER.XLS"}</definedName>
    <definedName name="Residual_difference" localSheetId="1">#REF!</definedName>
    <definedName name="Residual_difference">#REF!</definedName>
    <definedName name="REVENUECUM" localSheetId="1">#REF!</definedName>
    <definedName name="REVENUECUM" localSheetId="0">#REF!</definedName>
    <definedName name="REVENUECUM">#REF!</definedName>
    <definedName name="REVENUEQTR" localSheetId="1">#REF!</definedName>
    <definedName name="REVENUEQTR" localSheetId="0">#REF!</definedName>
    <definedName name="REVENUEQTR">#REF!</definedName>
    <definedName name="revenueqtr3" localSheetId="1">#REF!</definedName>
    <definedName name="revenueqtr3" localSheetId="0">#REF!</definedName>
    <definedName name="revenueqtr3">#REF!</definedName>
    <definedName name="rg" localSheetId="1" hidden="1">{#N/A,#N/A,FALSE,"str_title";#N/A,#N/A,FALSE,"SUM";#N/A,#N/A,FALSE,"Scope";#N/A,#N/A,FALSE,"PIE-Jn";#N/A,#N/A,FALSE,"PIE-Jn_Hz";#N/A,#N/A,FALSE,"Liq_Plan";#N/A,#N/A,FALSE,"S_Curve";#N/A,#N/A,FALSE,"Liq_Prof";#N/A,#N/A,FALSE,"Man_Pwr";#N/A,#N/A,FALSE,"Man_Prof"}</definedName>
    <definedName name="rg" hidden="1">{#N/A,#N/A,FALSE,"str_title";#N/A,#N/A,FALSE,"SUM";#N/A,#N/A,FALSE,"Scope";#N/A,#N/A,FALSE,"PIE-Jn";#N/A,#N/A,FALSE,"PIE-Jn_Hz";#N/A,#N/A,FALSE,"Liq_Plan";#N/A,#N/A,FALSE,"S_Curve";#N/A,#N/A,FALSE,"Liq_Prof";#N/A,#N/A,FALSE,"Man_Pwr";#N/A,#N/A,FALSE,"Man_Prof"}</definedName>
    <definedName name="RIB" localSheetId="1">#REF!</definedName>
    <definedName name="RIB">#REF!</definedName>
    <definedName name="Risk" localSheetId="1">#REF!</definedName>
    <definedName name="Risk" localSheetId="0">#REF!</definedName>
    <definedName name="Risk">#REF!</definedName>
    <definedName name="RJJR" localSheetId="1">#REF!</definedName>
    <definedName name="RJJR">#REF!</definedName>
    <definedName name="RMPRICE" localSheetId="1">#REF!</definedName>
    <definedName name="RMPRICE" localSheetId="0">#REF!</definedName>
    <definedName name="RMPRICE">#REF!</definedName>
    <definedName name="RMPRICES" localSheetId="1">#REF!</definedName>
    <definedName name="RMPRICES" localSheetId="0">#REF!</definedName>
    <definedName name="RMPRICES">#REF!</definedName>
    <definedName name="ro" localSheetId="1">#REF!</definedName>
    <definedName name="ro">#REF!</definedName>
    <definedName name="rr" localSheetId="1">#REF!/#REF!</definedName>
    <definedName name="rr" localSheetId="0">#REF!/#REF!</definedName>
    <definedName name="rr">#REF!/#REF!</definedName>
    <definedName name="rradj" localSheetId="1">#REF!/#REF!</definedName>
    <definedName name="rradj" localSheetId="0">#REF!/#REF!</definedName>
    <definedName name="rradj">#REF!/#REF!</definedName>
    <definedName name="rrdsa" localSheetId="1" hidden="1">{#N/A,#N/A,FALSE,"consu_cover";#N/A,#N/A,FALSE,"consu_strategy";#N/A,#N/A,FALSE,"consu_flow";#N/A,#N/A,FALSE,"Summary_reqmt";#N/A,#N/A,FALSE,"field_ppg";#N/A,#N/A,FALSE,"ppg_shop";#N/A,#N/A,FALSE,"strl";#N/A,#N/A,FALSE,"tankages";#N/A,#N/A,FALSE,"gases"}</definedName>
    <definedName name="rrdsa" hidden="1">{#N/A,#N/A,FALSE,"consu_cover";#N/A,#N/A,FALSE,"consu_strategy";#N/A,#N/A,FALSE,"consu_flow";#N/A,#N/A,FALSE,"Summary_reqmt";#N/A,#N/A,FALSE,"field_ppg";#N/A,#N/A,FALSE,"ppg_shop";#N/A,#N/A,FALSE,"strl";#N/A,#N/A,FALSE,"tankages";#N/A,#N/A,FALSE,"gases"}</definedName>
    <definedName name="RS" localSheetId="1">#REF!</definedName>
    <definedName name="RS">#REF!</definedName>
    <definedName name="RSV" localSheetId="1">#REF!</definedName>
    <definedName name="RSV">#REF!</definedName>
    <definedName name="RW" localSheetId="1">#REF!</definedName>
    <definedName name="RW" localSheetId="0">#REF!</definedName>
    <definedName name="RW">#REF!</definedName>
    <definedName name="rwere" localSheetId="1" hidden="1">{#N/A,#N/A,FALSE,"COVER1.XLS ";#N/A,#N/A,FALSE,"RACT1.XLS";#N/A,#N/A,FALSE,"RACT2.XLS";#N/A,#N/A,FALSE,"ECCMP";#N/A,#N/A,FALSE,"WELDER.XLS"}</definedName>
    <definedName name="rwere" hidden="1">{#N/A,#N/A,FALSE,"COVER1.XLS ";#N/A,#N/A,FALSE,"RACT1.XLS";#N/A,#N/A,FALSE,"RACT2.XLS";#N/A,#N/A,FALSE,"ECCMP";#N/A,#N/A,FALSE,"WELDER.XLS"}</definedName>
    <definedName name="s">#N/A</definedName>
    <definedName name="S_AcctDes" localSheetId="1">#REF!</definedName>
    <definedName name="S_AcctDes">#REF!</definedName>
    <definedName name="S_Adjust" localSheetId="1">#REF!</definedName>
    <definedName name="S_Adjust">#REF!</definedName>
    <definedName name="S_Adjust_Data" localSheetId="1">#REF!</definedName>
    <definedName name="S_Adjust_Data">#REF!</definedName>
    <definedName name="S_Adjust_GT" localSheetId="1">#REF!</definedName>
    <definedName name="S_Adjust_GT">#REF!</definedName>
    <definedName name="S_AJE_Tot" localSheetId="1">#REF!</definedName>
    <definedName name="S_AJE_Tot">#REF!</definedName>
    <definedName name="S_AJE_Tot_Data" localSheetId="1">#REF!</definedName>
    <definedName name="S_AJE_Tot_Data">#REF!</definedName>
    <definedName name="S_AJE_Tot_GT" localSheetId="1">#REF!</definedName>
    <definedName name="S_AJE_Tot_GT">#REF!</definedName>
    <definedName name="S_CompNum" localSheetId="1">#REF!</definedName>
    <definedName name="S_CompNum">#REF!</definedName>
    <definedName name="S_CY_Beg" localSheetId="1">#REF!</definedName>
    <definedName name="S_CY_Beg">#REF!</definedName>
    <definedName name="S_CY_Beg_Data" localSheetId="1">#REF!</definedName>
    <definedName name="S_CY_Beg_Data">#REF!</definedName>
    <definedName name="S_CY_Beg_GT" localSheetId="1">#REF!</definedName>
    <definedName name="S_CY_Beg_GT">#REF!</definedName>
    <definedName name="S_CY_End" localSheetId="1">#REF!</definedName>
    <definedName name="S_CY_End">#REF!</definedName>
    <definedName name="S_CY_End_Data" localSheetId="1">#REF!</definedName>
    <definedName name="S_CY_End_Data">#REF!</definedName>
    <definedName name="S_CY_End_GT" localSheetId="1">#REF!</definedName>
    <definedName name="S_CY_End_GT">#REF!</definedName>
    <definedName name="S_Diff_Amt" localSheetId="1">#REF!</definedName>
    <definedName name="S_Diff_Amt">#REF!</definedName>
    <definedName name="S_Diff_Pct" localSheetId="1">#REF!</definedName>
    <definedName name="S_Diff_Pct">#REF!</definedName>
    <definedName name="S_GrpNum" localSheetId="1">#REF!</definedName>
    <definedName name="S_GrpNum">#REF!</definedName>
    <definedName name="S_Headings" localSheetId="1">#REF!</definedName>
    <definedName name="S_Headings">#REF!</definedName>
    <definedName name="S_KeyValue" localSheetId="1">#REF!</definedName>
    <definedName name="S_KeyValue">#REF!</definedName>
    <definedName name="S_PY_End" localSheetId="1">#REF!</definedName>
    <definedName name="S_PY_End">#REF!</definedName>
    <definedName name="S_PY_End_Data" localSheetId="1">#REF!</definedName>
    <definedName name="S_PY_End_Data">#REF!</definedName>
    <definedName name="S_PY_End_GT" localSheetId="1">#REF!</definedName>
    <definedName name="S_PY_End_GT">#REF!</definedName>
    <definedName name="S_RJE_Tot" localSheetId="1">#REF!</definedName>
    <definedName name="S_RJE_Tot">#REF!</definedName>
    <definedName name="S_RJE_Tot_Data" localSheetId="1">#REF!</definedName>
    <definedName name="S_RJE_Tot_Data">#REF!</definedName>
    <definedName name="S_RJE_Tot_GT" localSheetId="1">#REF!</definedName>
    <definedName name="S_RJE_Tot_GT">#REF!</definedName>
    <definedName name="S_RowNum" localSheetId="1">#REF!</definedName>
    <definedName name="S_RowNum">#REF!</definedName>
    <definedName name="saf">#N/A</definedName>
    <definedName name="safa">#N/A</definedName>
    <definedName name="sag" localSheetId="1">#REF!</definedName>
    <definedName name="sag">#REF!</definedName>
    <definedName name="sagdhag" localSheetId="1" hidden="1">{#N/A,#N/A,FALSE,"COVER1.XLS ";#N/A,#N/A,FALSE,"RACT1.XLS";#N/A,#N/A,FALSE,"RACT2.XLS";#N/A,#N/A,FALSE,"ECCMP";#N/A,#N/A,FALSE,"WELDER.XLS"}</definedName>
    <definedName name="sagdhag" hidden="1">{#N/A,#N/A,FALSE,"COVER1.XLS ";#N/A,#N/A,FALSE,"RACT1.XLS";#N/A,#N/A,FALSE,"RACT2.XLS";#N/A,#N/A,FALSE,"ECCMP";#N/A,#N/A,FALSE,"WELDER.XLS"}</definedName>
    <definedName name="SAL" localSheetId="1">#REF!</definedName>
    <definedName name="SAL">#REF!</definedName>
    <definedName name="sanjay">#N/A</definedName>
    <definedName name="sanjay1">#N/A</definedName>
    <definedName name="sanjay2">#N/A</definedName>
    <definedName name="sanjay3">#N/A</definedName>
    <definedName name="sanjay4">#N/A</definedName>
    <definedName name="sanjay5">#N/A</definedName>
    <definedName name="sanjay6">#N/A</definedName>
    <definedName name="Sc" localSheetId="1">#REF!</definedName>
    <definedName name="Sc">#REF!</definedName>
    <definedName name="SCH_DEP_1" localSheetId="1">#REF!</definedName>
    <definedName name="SCH_DEP_1" localSheetId="0">#REF!</definedName>
    <definedName name="SCH_DEP_1">#REF!</definedName>
    <definedName name="SCH_DEP_2" localSheetId="1">#REF!</definedName>
    <definedName name="SCH_DEP_2" localSheetId="0">#REF!</definedName>
    <definedName name="SCH_DEP_2">#REF!</definedName>
    <definedName name="SCH_DEP_3" localSheetId="1">#REF!</definedName>
    <definedName name="SCH_DEP_3" localSheetId="0">#REF!</definedName>
    <definedName name="SCH_DEP_3">#REF!</definedName>
    <definedName name="SCHDF" localSheetId="1">#REF!</definedName>
    <definedName name="SCHDF">#REF!</definedName>
    <definedName name="Sched_Pay" localSheetId="1">#REF!</definedName>
    <definedName name="Sched_Pay">#REF!</definedName>
    <definedName name="SCHEDULE_12___PURCHASES" localSheetId="1">#REF!</definedName>
    <definedName name="SCHEDULE_12___PURCHASES">#REF!</definedName>
    <definedName name="SCHEDULE_4___UNSECURED_LOANS" localSheetId="1">#REF!</definedName>
    <definedName name="SCHEDULE_4___UNSECURED_LOANS">#REF!</definedName>
    <definedName name="SCHEDULE_6___INVESTMENTS" localSheetId="1">#REF!</definedName>
    <definedName name="SCHEDULE_6___INVESTMENTS">#REF!</definedName>
    <definedName name="Scheduled_Extra_Payments" localSheetId="1">#REF!</definedName>
    <definedName name="Scheduled_Extra_Payments">#REF!</definedName>
    <definedName name="Scheduled_Interest_Rate" localSheetId="1">#REF!</definedName>
    <definedName name="Scheduled_Interest_Rate">#REF!</definedName>
    <definedName name="Scheduled_Monthly_Payment" localSheetId="1">#REF!</definedName>
    <definedName name="Scheduled_Monthly_Payment">#REF!</definedName>
    <definedName name="scsc">#REF!</definedName>
    <definedName name="sdaf">#N/A</definedName>
    <definedName name="sdcdscs">#REF!</definedName>
    <definedName name="sddd">#N/A</definedName>
    <definedName name="sddss">#N/A</definedName>
    <definedName name="sdf" localSheetId="1" hidden="1">{#N/A,#N/A,FALSE,"COVER.XLS";#N/A,#N/A,FALSE,"RACT1.XLS";#N/A,#N/A,FALSE,"RACT2.XLS";#N/A,#N/A,FALSE,"ECCMP";#N/A,#N/A,FALSE,"WELDER.XLS"}</definedName>
    <definedName name="sdf" hidden="1">{#N/A,#N/A,FALSE,"COVER.XLS";#N/A,#N/A,FALSE,"RACT1.XLS";#N/A,#N/A,FALSE,"RACT2.XLS";#N/A,#N/A,FALSE,"ECCMP";#N/A,#N/A,FALSE,"WELDER.XLS"}</definedName>
    <definedName name="sdfd">#N/A</definedName>
    <definedName name="Seatpershift" localSheetId="1">#REF!</definedName>
    <definedName name="Seatpershift">#REF!</definedName>
    <definedName name="Seatsr" localSheetId="1">#REF!</definedName>
    <definedName name="Seatsr">#REF!</definedName>
    <definedName name="SECONDARYSALESPERFORMANCE" localSheetId="1">#REF!</definedName>
    <definedName name="SECONDARYSALESPERFORMANCE" localSheetId="0">#REF!</definedName>
    <definedName name="SECONDARYSALESPERFORMANCE">#REF!</definedName>
    <definedName name="seema_conv" localSheetId="1">#REF!</definedName>
    <definedName name="seema_conv">#REF!</definedName>
    <definedName name="SEEMA_HRA" localSheetId="1">#REF!</definedName>
    <definedName name="SEEMA_HRA">#REF!</definedName>
    <definedName name="SEEMA_NEWS" localSheetId="1">#REF!</definedName>
    <definedName name="SEEMA_NEWS">#REF!</definedName>
    <definedName name="SEEMA_TEL" localSheetId="1">#REF!</definedName>
    <definedName name="SEEMA_TEL">#REF!</definedName>
    <definedName name="Select_all" localSheetId="1">#REF!</definedName>
    <definedName name="Select_all">#REF!</definedName>
    <definedName name="sencount" hidden="1">1</definedName>
    <definedName name="sheet1" localSheetId="1">#REF!</definedName>
    <definedName name="sheet1">#REF!</definedName>
    <definedName name="sheet10" localSheetId="1">#REF!</definedName>
    <definedName name="sheet10">#REF!</definedName>
    <definedName name="sheet11" localSheetId="1">#REF!</definedName>
    <definedName name="sheet11">#REF!</definedName>
    <definedName name="sheet15" localSheetId="1">#REF!</definedName>
    <definedName name="sheet15">#REF!</definedName>
    <definedName name="sheet16" localSheetId="1">#REF!</definedName>
    <definedName name="sheet16">#REF!</definedName>
    <definedName name="sheet2" localSheetId="1">#REF!</definedName>
    <definedName name="sheet2">#REF!</definedName>
    <definedName name="sheet3" localSheetId="1">#REF!</definedName>
    <definedName name="sheet3">#REF!</definedName>
    <definedName name="sheet4" localSheetId="1">#REF!</definedName>
    <definedName name="sheet4">#REF!</definedName>
    <definedName name="sheet5" localSheetId="1">#REF!</definedName>
    <definedName name="sheet5">#REF!</definedName>
    <definedName name="sheet8" localSheetId="1">#REF!</definedName>
    <definedName name="sheet8">#REF!</definedName>
    <definedName name="sheet9" localSheetId="1">#REF!</definedName>
    <definedName name="sheet9">#REF!</definedName>
    <definedName name="shelf_1_fixed" localSheetId="1">#REF!</definedName>
    <definedName name="shelf_1_fixed">#REF!</definedName>
    <definedName name="shelf_1A_var" localSheetId="1">#REF!</definedName>
    <definedName name="shelf_1A_var">#REF!</definedName>
    <definedName name="shelf_1B_fixed" localSheetId="1">#REF!</definedName>
    <definedName name="shelf_1B_fixed">#REF!</definedName>
    <definedName name="shelf_1B_var" localSheetId="1">#REF!</definedName>
    <definedName name="shelf_1B_var">#REF!</definedName>
    <definedName name="shelf_1C_fixed" localSheetId="1">#REF!</definedName>
    <definedName name="shelf_1C_fixed">#REF!</definedName>
    <definedName name="shelf_1C_var" localSheetId="1">#REF!</definedName>
    <definedName name="shelf_1C_var">#REF!</definedName>
    <definedName name="shelf_1D_fixed" localSheetId="1">#REF!</definedName>
    <definedName name="shelf_1D_fixed">#REF!</definedName>
    <definedName name="shelf_1D_var" localSheetId="1">#REF!</definedName>
    <definedName name="shelf_1D_var">#REF!</definedName>
    <definedName name="shelf_1E_fixed" localSheetId="1">#REF!</definedName>
    <definedName name="shelf_1E_fixed">#REF!</definedName>
    <definedName name="shelf_1E_var" localSheetId="1">#REF!</definedName>
    <definedName name="shelf_1E_var">#REF!</definedName>
    <definedName name="shelf_IIIA_fixed" localSheetId="1">#REF!</definedName>
    <definedName name="shelf_IIIA_fixed">#REF!</definedName>
    <definedName name="shelf_IIIA_var" localSheetId="1">#REF!</definedName>
    <definedName name="shelf_IIIA_var">#REF!</definedName>
    <definedName name="shelf_IIIB_fixed" localSheetId="1">#REF!</definedName>
    <definedName name="shelf_IIIB_fixed">#REF!</definedName>
    <definedName name="shelf_IIIB_var" localSheetId="1">#REF!</definedName>
    <definedName name="shelf_IIIB_var">#REF!</definedName>
    <definedName name="shelf_IIIC_fixed" localSheetId="1">#REF!</definedName>
    <definedName name="shelf_IIIC_fixed">#REF!</definedName>
    <definedName name="shelf_IIIC_var" localSheetId="1">#REF!</definedName>
    <definedName name="shelf_IIIC_var">#REF!</definedName>
    <definedName name="shelf_IIID_fixed" localSheetId="1">#REF!</definedName>
    <definedName name="shelf_IIID_fixed">#REF!</definedName>
    <definedName name="shelf_IIID_var" localSheetId="1">#REF!</definedName>
    <definedName name="shelf_IIID_var">#REF!</definedName>
    <definedName name="shelf_IIIE_fixed" localSheetId="1">#REF!</definedName>
    <definedName name="shelf_IIIE_fixed">#REF!</definedName>
    <definedName name="shelf_IIIE_var" localSheetId="1">#REF!</definedName>
    <definedName name="shelf_IIIE_var">#REF!</definedName>
    <definedName name="shelf_IVA_fixed" localSheetId="1">#REF!</definedName>
    <definedName name="shelf_IVA_fixed">#REF!</definedName>
    <definedName name="shelf_IVA_var" localSheetId="1">#REF!</definedName>
    <definedName name="shelf_IVA_var">#REF!</definedName>
    <definedName name="shelf_IVB_fixed" localSheetId="1">#REF!</definedName>
    <definedName name="shelf_IVB_fixed">#REF!</definedName>
    <definedName name="shelf_IVB_var" localSheetId="1">#REF!</definedName>
    <definedName name="shelf_IVB_var">#REF!</definedName>
    <definedName name="shelf_IVC_fixed" localSheetId="1">#REF!</definedName>
    <definedName name="shelf_IVC_fixed">#REF!</definedName>
    <definedName name="shelf_IVC_var" localSheetId="1">#REF!</definedName>
    <definedName name="shelf_IVC_var">#REF!</definedName>
    <definedName name="shelf_IVD_fixed" localSheetId="1">#REF!</definedName>
    <definedName name="shelf_IVD_fixed">#REF!</definedName>
    <definedName name="shelf_IVD_var" localSheetId="1">#REF!</definedName>
    <definedName name="shelf_IVD_var">#REF!</definedName>
    <definedName name="shelf_IVE_fixed" localSheetId="1">#REF!</definedName>
    <definedName name="shelf_IVE_fixed">#REF!</definedName>
    <definedName name="shelf_IVE_var" localSheetId="1">#REF!</definedName>
    <definedName name="shelf_IVE_var">#REF!</definedName>
    <definedName name="Shift" localSheetId="1">#REF!</definedName>
    <definedName name="Shift">#REF!</definedName>
    <definedName name="short" localSheetId="1" hidden="1">{#N/A,#N/A,FALSE,"COVER1.XLS ";#N/A,#N/A,FALSE,"RACT1.XLS";#N/A,#N/A,FALSE,"RACT2.XLS";#N/A,#N/A,FALSE,"ECCMP";#N/A,#N/A,FALSE,"WELDER.XLS"}</definedName>
    <definedName name="short" hidden="1">{#N/A,#N/A,FALSE,"COVER1.XLS ";#N/A,#N/A,FALSE,"RACT1.XLS";#N/A,#N/A,FALSE,"RACT2.XLS";#N/A,#N/A,FALSE,"ECCMP";#N/A,#N/A,FALSE,"WELDER.XLS"}</definedName>
    <definedName name="SortRange" localSheetId="1">#REF!</definedName>
    <definedName name="SortRange">#REF!</definedName>
    <definedName name="ss">#N/A</definedName>
    <definedName name="sss" localSheetId="1"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sss"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STICKY" localSheetId="1">#REF!</definedName>
    <definedName name="STICKY" localSheetId="0">#REF!</definedName>
    <definedName name="STICKY">#REF!</definedName>
    <definedName name="storage_income" localSheetId="1">#REF!</definedName>
    <definedName name="storage_income">#REF!</definedName>
    <definedName name="storage_tanks_rep_year" localSheetId="1">#REF!</definedName>
    <definedName name="storage_tanks_rep_year">#REF!</definedName>
    <definedName name="SUBCUR" localSheetId="1">#REF!</definedName>
    <definedName name="SUBCUR">#REF!</definedName>
    <definedName name="succ" localSheetId="1" hidden="1">{#N/A,#N/A,FALSE,"COVER1.XLS ";#N/A,#N/A,FALSE,"RACT1.XLS";#N/A,#N/A,FALSE,"RACT2.XLS";#N/A,#N/A,FALSE,"ECCMP";#N/A,#N/A,FALSE,"WELDER.XLS"}</definedName>
    <definedName name="succ" hidden="1">{#N/A,#N/A,FALSE,"COVER1.XLS ";#N/A,#N/A,FALSE,"RACT1.XLS";#N/A,#N/A,FALSE,"RACT2.XLS";#N/A,#N/A,FALSE,"ECCMP";#N/A,#N/A,FALSE,"WELDER.XLS"}</definedName>
    <definedName name="superannuation">#N/A</definedName>
    <definedName name="sw_sh" localSheetId="1">#REF!</definedName>
    <definedName name="sw_sh">#REF!</definedName>
    <definedName name="T" localSheetId="1">#REF!</definedName>
    <definedName name="T" localSheetId="0">#REF!</definedName>
    <definedName name="T">#REF!</definedName>
    <definedName name="table" localSheetId="1">#REF!</definedName>
    <definedName name="table">#REF!</definedName>
    <definedName name="tax" localSheetId="1">#REF!</definedName>
    <definedName name="tax">#REF!</definedName>
    <definedName name="temp" localSheetId="1" hidden="1">#REF!</definedName>
    <definedName name="temp" localSheetId="0" hidden="1">#REF!</definedName>
    <definedName name="temp" hidden="1">#REF!</definedName>
    <definedName name="test" localSheetId="1" hidden="1">{#N/A,#N/A,FALSE,"COVER1.XLS ";#N/A,#N/A,FALSE,"RACT1.XLS";#N/A,#N/A,FALSE,"RACT2.XLS";#N/A,#N/A,FALSE,"ECCMP";#N/A,#N/A,FALSE,"WELDER.XLS"}</definedName>
    <definedName name="test" hidden="1">{#N/A,#N/A,FALSE,"COVER1.XLS ";#N/A,#N/A,FALSE,"RACT1.XLS";#N/A,#N/A,FALSE,"RACT2.XLS";#N/A,#N/A,FALSE,"ECCMP";#N/A,#N/A,FALSE,"WELDER.XLS"}</definedName>
    <definedName name="TEST0" localSheetId="1">#REF!</definedName>
    <definedName name="TEST0">#REF!</definedName>
    <definedName name="TESTHKEY" localSheetId="1">#REF!</definedName>
    <definedName name="TESTHKEY">#REF!</definedName>
    <definedName name="TESTKEYS" localSheetId="1">#REF!</definedName>
    <definedName name="TESTKEYS">#REF!</definedName>
    <definedName name="TESTVKEY" localSheetId="1">#REF!</definedName>
    <definedName name="TESTVKEY">#REF!</definedName>
    <definedName name="TextRefCopy1" localSheetId="1">#REF!</definedName>
    <definedName name="TextRefCopy1">#REF!</definedName>
    <definedName name="TextRefCopy2" localSheetId="1">#REF!</definedName>
    <definedName name="TextRefCopy2">#REF!</definedName>
    <definedName name="TextRefCopy3" localSheetId="1">#REF!</definedName>
    <definedName name="TextRefCopy3">#REF!</definedName>
    <definedName name="TextRefCopy4" localSheetId="1">#REF!</definedName>
    <definedName name="TextRefCopy4">#REF!</definedName>
    <definedName name="TextRefCopy5" localSheetId="1">#REF!</definedName>
    <definedName name="TextRefCopy5">#REF!</definedName>
    <definedName name="TextRefCopy6" localSheetId="1">#REF!</definedName>
    <definedName name="TextRefCopy6">#REF!</definedName>
    <definedName name="TextRefCopy7" localSheetId="1">#REF!</definedName>
    <definedName name="TextRefCopy7">#REF!</definedName>
    <definedName name="TextRefCopy8" localSheetId="1">#REF!</definedName>
    <definedName name="TextRefCopy8">#REF!</definedName>
    <definedName name="TextRefCopy9" localSheetId="1">#REF!</definedName>
    <definedName name="TextRefCopy9">#REF!</definedName>
    <definedName name="TextRefCopyRangeCount" hidden="1">1</definedName>
    <definedName name="th" localSheetId="1">#REF!</definedName>
    <definedName name="th">#REF!</definedName>
    <definedName name="Thane" localSheetId="1">#REF!</definedName>
    <definedName name="Thane" localSheetId="0">#REF!</definedName>
    <definedName name="Thane">#REF!</definedName>
    <definedName name="Threshold" localSheetId="1">#REF!</definedName>
    <definedName name="Threshold">#REF!</definedName>
    <definedName name="Total" localSheetId="1">#REF!</definedName>
    <definedName name="Total">#REF!</definedName>
    <definedName name="Total_Interest" localSheetId="1">#REF!</definedName>
    <definedName name="Total_Interest">#REF!</definedName>
    <definedName name="Total_Pay" localSheetId="1">#REF!</definedName>
    <definedName name="Total_Pay">#REF!</definedName>
    <definedName name="Total_Payment" localSheetId="1">Scheduled_Payment+Extra_Payment</definedName>
    <definedName name="Total_Payment">Scheduled_Payment+Extra_Payment</definedName>
    <definedName name="totalassetslessstock" localSheetId="1">#REF!</definedName>
    <definedName name="totalassetslessstock">#REF!</definedName>
    <definedName name="totalexpenditure" localSheetId="1">#REF!</definedName>
    <definedName name="totalexpenditure">#REF!</definedName>
    <definedName name="totalexpenditurelesstaxforearlieryears" localSheetId="1">#REF!</definedName>
    <definedName name="totalexpenditurelesstaxforearlieryears">#REF!</definedName>
    <definedName name="totalincomelessstock" localSheetId="1">#REF!</definedName>
    <definedName name="totalincomelessstock">#REF!</definedName>
    <definedName name="totalliabilities" localSheetId="1">#REF!</definedName>
    <definedName name="totalliabilities">#REF!</definedName>
    <definedName name="tps" localSheetId="1">#REF!</definedName>
    <definedName name="tps">#REF!</definedName>
    <definedName name="tr" localSheetId="1" hidden="1">{#N/A,#N/A,FALSE,"COVER.XLS";#N/A,#N/A,FALSE,"RACT1.XLS";#N/A,#N/A,FALSE,"RACT2.XLS";#N/A,#N/A,FALSE,"ECCMP";#N/A,#N/A,FALSE,"WELDER.XLS"}</definedName>
    <definedName name="tr" hidden="1">{#N/A,#N/A,FALSE,"COVER.XLS";#N/A,#N/A,FALSE,"RACT1.XLS";#N/A,#N/A,FALSE,"RACT2.XLS";#N/A,#N/A,FALSE,"ECCMP";#N/A,#N/A,FALSE,"WELDER.XLS"}</definedName>
    <definedName name="Trail12_BS" localSheetId="1">#REF!</definedName>
    <definedName name="Trail12_BS">#REF!</definedName>
    <definedName name="Trail12_CoaiIdea" localSheetId="1">#REF!</definedName>
    <definedName name="Trail12_CoaiIdea">#REF!</definedName>
    <definedName name="Trail12_FundFlow" localSheetId="1">#REF!</definedName>
    <definedName name="Trail12_FundFlow">#REF!</definedName>
    <definedName name="Trail12_PerMin" localSheetId="1">#REF!</definedName>
    <definedName name="Trail12_PerMin">#REF!</definedName>
    <definedName name="Trail12_PerSub" localSheetId="1">#REF!</definedName>
    <definedName name="Trail12_PerSub">#REF!</definedName>
    <definedName name="Trends" localSheetId="1">#REF!</definedName>
    <definedName name="Trends">#REF!</definedName>
    <definedName name="tt"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tt"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UFO" localSheetId="1">#REF!</definedName>
    <definedName name="UFO">#REF!</definedName>
    <definedName name="UFOps2" localSheetId="1">#REF!</definedName>
    <definedName name="UFOps2">#REF!</definedName>
    <definedName name="UFOslm15" localSheetId="1">#REF!</definedName>
    <definedName name="UFOslm15">#REF!</definedName>
    <definedName name="unit" localSheetId="1">#REF!</definedName>
    <definedName name="unit">#REF!</definedName>
    <definedName name="US145A" localSheetId="1">#REF!</definedName>
    <definedName name="US145A" localSheetId="0">#REF!</definedName>
    <definedName name="US145A">#REF!</definedName>
    <definedName name="USDFEB08" localSheetId="1">#REF!</definedName>
    <definedName name="USDFEB08">#REF!</definedName>
    <definedName name="USDJUNE08" localSheetId="1">#REF!</definedName>
    <definedName name="USDJUNE08">#REF!</definedName>
    <definedName name="USDMAY08" localSheetId="1">#REF!</definedName>
    <definedName name="USDMAY08">#REF!</definedName>
    <definedName name="USDOCT08" localSheetId="1">#REF!</definedName>
    <definedName name="USDOCT08">#REF!</definedName>
    <definedName name="USDRATE" localSheetId="1">#REF!</definedName>
    <definedName name="USDRATE">#REF!</definedName>
    <definedName name="Values_Entered" localSheetId="1">IF('Reg 33-notes Q4 FY26'!Loan_Amount*'Reg 33-notes Q4 FY26'!Interest_Rate*'Reg 33-notes Q4 FY26'!Loan_Years*'Reg 33-notes Q4 FY26'!Loan_Start&gt;0,1,0)</definedName>
    <definedName name="Values_Entered">IF(Loan_Amount*Interest_Rate*Loan_Years*Loan_Start&gt;0,1,0)</definedName>
    <definedName name="VER" localSheetId="1">#REF!</definedName>
    <definedName name="VER" localSheetId="0">#REF!</definedName>
    <definedName name="VER">#REF!</definedName>
    <definedName name="vnbvnvnbv">#N/A</definedName>
    <definedName name="vsasgfsghxas" localSheetId="1" hidden="1">{#N/A,#N/A,FALSE,"consu_cover";#N/A,#N/A,FALSE,"consu_strategy";#N/A,#N/A,FALSE,"consu_flow";#N/A,#N/A,FALSE,"Summary_reqmt";#N/A,#N/A,FALSE,"field_ppg";#N/A,#N/A,FALSE,"ppg_shop";#N/A,#N/A,FALSE,"strl";#N/A,#N/A,FALSE,"tankages";#N/A,#N/A,FALSE,"gases"}</definedName>
    <definedName name="vsasgfsghxas" hidden="1">{#N/A,#N/A,FALSE,"consu_cover";#N/A,#N/A,FALSE,"consu_strategy";#N/A,#N/A,FALSE,"consu_flow";#N/A,#N/A,FALSE,"Summary_reqmt";#N/A,#N/A,FALSE,"field_ppg";#N/A,#N/A,FALSE,"ppg_shop";#N/A,#N/A,FALSE,"strl";#N/A,#N/A,FALSE,"tankages";#N/A,#N/A,FALSE,"gases"}</definedName>
    <definedName name="w" localSheetId="1"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w"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wacc" localSheetId="1">#REF!</definedName>
    <definedName name="wacc" localSheetId="0">#REF!</definedName>
    <definedName name="wacc">#REF!</definedName>
    <definedName name="Waiting">"Picture 1"</definedName>
    <definedName name="WB_Item_4" localSheetId="1">#REF!</definedName>
    <definedName name="WB_Item_4" localSheetId="0">#REF!</definedName>
    <definedName name="WB_Item_4">#REF!</definedName>
    <definedName name="WCint_TM" localSheetId="1">#REF!</definedName>
    <definedName name="WCint_TM">#REF!</definedName>
    <definedName name="WIP" localSheetId="1">#REF!</definedName>
    <definedName name="WIP" localSheetId="0">#REF!</definedName>
    <definedName name="WIP">#REF!</definedName>
    <definedName name="wr" localSheetId="1" hidden="1">{#N/A,#N/A,FALSE,"17MAY";#N/A,#N/A,FALSE,"24MAY"}</definedName>
    <definedName name="wr" hidden="1">{#N/A,#N/A,FALSE,"17MAY";#N/A,#N/A,FALSE,"24MAY"}</definedName>
    <definedName name="wrn" localSheetId="1"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wrn"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wrn.1." localSheetId="1" hidden="1">{#N/A,#N/A,FALSE,"17MAY";#N/A,#N/A,FALSE,"24MAY"}</definedName>
    <definedName name="wrn.1." hidden="1">{#N/A,#N/A,FALSE,"17MAY";#N/A,#N/A,FALSE,"24MAY"}</definedName>
    <definedName name="wrn.2.2" localSheetId="1" hidden="1">{#N/A,#N/A,FALSE,"17MAY";#N/A,#N/A,FALSE,"24MAY"}</definedName>
    <definedName name="wrn.2.2" hidden="1">{#N/A,#N/A,FALSE,"17MAY";#N/A,#N/A,FALSE,"24MAY"}</definedName>
    <definedName name="wrn.Aging._.and._.Trend._.Analysis." localSheetId="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consumable." localSheetId="1" hidden="1">{#N/A,#N/A,FALSE,"consu_cover";#N/A,#N/A,FALSE,"consu_strategy";#N/A,#N/A,FALSE,"consu_flow";#N/A,#N/A,FALSE,"Summary_reqmt";#N/A,#N/A,FALSE,"field_ppg";#N/A,#N/A,FALSE,"ppg_shop";#N/A,#N/A,FALSE,"strl";#N/A,#N/A,FALSE,"tankages";#N/A,#N/A,FALSE,"gases"}</definedName>
    <definedName name="wrn.consumable." hidden="1">{#N/A,#N/A,FALSE,"consu_cover";#N/A,#N/A,FALSE,"consu_strategy";#N/A,#N/A,FALSE,"consu_flow";#N/A,#N/A,FALSE,"Summary_reqmt";#N/A,#N/A,FALSE,"field_ppg";#N/A,#N/A,FALSE,"ppg_shop";#N/A,#N/A,FALSE,"strl";#N/A,#N/A,FALSE,"tankages";#N/A,#N/A,FALSE,"gases"}</definedName>
    <definedName name="wrn.contvar." localSheetId="1" hidden="1">{#N/A,"ContVar for 00-01",FALSE,"Contribution";#N/A,"ContVar for QI",FALSE,"Contribution";#N/A,"Contvar for Mon",FALSE,"Contribution"}</definedName>
    <definedName name="wrn.contvar." hidden="1">{#N/A,"ContVar for 00-01",FALSE,"Contribution";#N/A,"ContVar for QI",FALSE,"Contribution";#N/A,"Contvar for Mon",FALSE,"Contribution"}</definedName>
    <definedName name="wrn.elect." localSheetId="1"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wrn.elect." hidden="1">{"peisbl",#N/A,FALSE,"PPMAN1";"pesub",#N/A,FALSE,"PPMAN1";"megisb",#N/A,FALSE,"MEGMAN";"megii",#N/A,FALSE,"MEGMAN";"arom1",#N/A,FALSE,"aroman";"cover",#N/A,FALSE,"COVER.XLS";"elec1",#N/A,FALSE,"WPR1";"fw",#N/A,FALSE,"OSBLMAN";"md",#N/A,FALSE,"OSBLMAN";"tf",#N/A,FALSE,"OSBLMAN";"elect3",#N/A,FALSE,"WPR1";"mrs1",#N/A,FALSE,"mrsman";"mrs2",#N/A,FALSE,"mrsman";"sp1",#N/A,FALSE,"SPRMAN";"sp2",#N/A,FALSE,"SPRMAN"}</definedName>
    <definedName name="wrn.MDS1."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3."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3."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6."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7."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ds7."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piping."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wrn.piping."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wrn.RCC." localSheetId="1" hidden="1">{#N/A,#N/A,FALSE,"RCC_cover";#N/A,#N/A,FALSE,"philoshophy";#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wrn.RCC." hidden="1">{#N/A,#N/A,FALSE,"RCC_cover";#N/A,#N/A,FALSE,"philoshophy";#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wrn.report." localSheetId="1" hidden="1">{#N/A,#N/A,FALSE,"COVER.XLS";#N/A,#N/A,FALSE,"RACT1.XLS";#N/A,#N/A,FALSE,"RACT2.XLS";#N/A,#N/A,FALSE,"ECCMP";#N/A,#N/A,FALSE,"WELDER.XLS"}</definedName>
    <definedName name="wrn.report." hidden="1">{#N/A,#N/A,FALSE,"COVER.XLS";#N/A,#N/A,FALSE,"RACT1.XLS";#N/A,#N/A,FALSE,"RACT2.XLS";#N/A,#N/A,FALSE,"ECCMP";#N/A,#N/A,FALSE,"WELDER.XLS"}</definedName>
    <definedName name="wrn.report1" localSheetId="1" hidden="1">{#N/A,#N/A,FALSE,"COVER.XLS";#N/A,#N/A,FALSE,"RACT1.XLS";#N/A,#N/A,FALSE,"RACT2.XLS";#N/A,#N/A,FALSE,"ECCMP";#N/A,#N/A,FALSE,"WELDER.XLS"}</definedName>
    <definedName name="wrn.report1" hidden="1">{#N/A,#N/A,FALSE,"COVER.XLS";#N/A,#N/A,FALSE,"RACT1.XLS";#N/A,#N/A,FALSE,"RACT2.XLS";#N/A,#N/A,FALSE,"ECCMP";#N/A,#N/A,FALSE,"WELDER.XLS"}</definedName>
    <definedName name="wrn.RPLINS." localSheetId="1" hidden="1">{#N/A,#N/A,FALSE,"str_title";#N/A,#N/A,FALSE,"SUM";#N/A,#N/A,FALSE,"Scope";#N/A,#N/A,FALSE,"PIE-Jn";#N/A,#N/A,FALSE,"PIE-Jn_Hz";#N/A,#N/A,FALSE,"Liq_Plan";#N/A,#N/A,FALSE,"S_Curve";#N/A,#N/A,FALSE,"Liq_Prof";#N/A,#N/A,FALSE,"Man_Pwr";#N/A,#N/A,FALSE,"Man_Prof"}</definedName>
    <definedName name="wrn.RPLINS." hidden="1">{#N/A,#N/A,FALSE,"str_title";#N/A,#N/A,FALSE,"SUM";#N/A,#N/A,FALSE,"Scope";#N/A,#N/A,FALSE,"PIE-Jn";#N/A,#N/A,FALSE,"PIE-Jn_Hz";#N/A,#N/A,FALSE,"Liq_Plan";#N/A,#N/A,FALSE,"S_Curve";#N/A,#N/A,FALSE,"Liq_Prof";#N/A,#N/A,FALSE,"Man_Pwr";#N/A,#N/A,FALSE,"Man_Prof"}</definedName>
    <definedName name="wrn.summ1" localSheetId="1" hidden="1">{#N/A,#N/A,FALSE,"COVER1.XLS ";#N/A,#N/A,FALSE,"RACT1.XLS";#N/A,#N/A,FALSE,"RACT2.XLS";#N/A,#N/A,FALSE,"ECCMP";#N/A,#N/A,FALSE,"WELDER.XLS"}</definedName>
    <definedName name="wrn.summ1" hidden="1">{#N/A,#N/A,FALSE,"COVER1.XLS ";#N/A,#N/A,FALSE,"RACT1.XLS";#N/A,#N/A,FALSE,"RACT2.XLS";#N/A,#N/A,FALSE,"ECCMP";#N/A,#N/A,FALSE,"WELDER.XLS"}</definedName>
    <definedName name="wrn.summary." localSheetId="1" hidden="1">{#N/A,#N/A,FALSE,"COVER1.XLS ";#N/A,#N/A,FALSE,"RACT1.XLS";#N/A,#N/A,FALSE,"RACT2.XLS";#N/A,#N/A,FALSE,"ECCMP";#N/A,#N/A,FALSE,"WELDER.XLS"}</definedName>
    <definedName name="wrn.summary." hidden="1">{#N/A,#N/A,FALSE,"COVER1.XLS ";#N/A,#N/A,FALSE,"RACT1.XLS";#N/A,#N/A,FALSE,"RACT2.XLS";#N/A,#N/A,FALSE,"ECCMP";#N/A,#N/A,FALSE,"WELDER.XLS"}</definedName>
    <definedName name="ws" localSheetId="1">#REF!</definedName>
    <definedName name="ws">#REF!</definedName>
    <definedName name="wsgz" localSheetId="1" hidden="1">{#N/A,#N/A,FALSE,"COVER1.XLS ";#N/A,#N/A,FALSE,"RACT1.XLS";#N/A,#N/A,FALSE,"RACT2.XLS";#N/A,#N/A,FALSE,"ECCMP";#N/A,#N/A,FALSE,"WELDER.XLS"}</definedName>
    <definedName name="wsgz" hidden="1">{#N/A,#N/A,FALSE,"COVER1.XLS ";#N/A,#N/A,FALSE,"RACT1.XLS";#N/A,#N/A,FALSE,"RACT2.XLS";#N/A,#N/A,FALSE,"ECCMP";#N/A,#N/A,FALSE,"WELDER.XLS"}</definedName>
    <definedName name="www" localSheetId="1"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www" hidden="1">{#N/A,#N/A,FALSE,"RCC_cover";#N/A,#N/A,FALSE,"philoshophy";#N/A,#N/A,FALSE,"scope";#N/A,#N/A,FALSE,"mrq_budget";#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x" localSheetId="1">#REF!</definedName>
    <definedName name="x" localSheetId="0">#REF!</definedName>
    <definedName name="x">#REF!</definedName>
    <definedName name="XILNCDJklnfknajlfnaskbhfhawerwr" localSheetId="1">#REF!</definedName>
    <definedName name="XILNCDJklnfknajlfnaskbhfhawerwr">#REF!</definedName>
    <definedName name="xr" localSheetId="1">#REF!</definedName>
    <definedName name="xr">#REF!</definedName>
    <definedName name="XREF_COLUMN_1" localSheetId="1" hidden="1">#REF!</definedName>
    <definedName name="XREF_COLUMN_1" hidden="1">#REF!</definedName>
    <definedName name="XREF_COLUMN_2" localSheetId="1" hidden="1">#REF!</definedName>
    <definedName name="XREF_COLUMN_2" hidden="1">#REF!</definedName>
    <definedName name="XREF_COLUMN_3" localSheetId="1" hidden="1">#REF!</definedName>
    <definedName name="XREF_COLUMN_3" hidden="1">#REF!</definedName>
    <definedName name="XREF_COLUMN_4" localSheetId="1" hidden="1">#REF!</definedName>
    <definedName name="XREF_COLUMN_4" hidden="1">#REF!</definedName>
    <definedName name="XRefActiveRow" localSheetId="1" hidden="1">#REF!</definedName>
    <definedName name="XRefActiveRow" hidden="1">#REF!</definedName>
    <definedName name="XRefColumnsCount" hidden="1">4</definedName>
    <definedName name="XRefCopy1" localSheetId="1" hidden="1">#REF!</definedName>
    <definedName name="XRefCopy1" hidden="1">#REF!</definedName>
    <definedName name="XRefCopy1Row" localSheetId="1" hidden="1">#REF!</definedName>
    <definedName name="XRefCopy1Row" hidden="1">#REF!</definedName>
    <definedName name="XRefCopy2" localSheetId="1" hidden="1">#REF!</definedName>
    <definedName name="XRefCopy2" hidden="1">#REF!</definedName>
    <definedName name="XRefCopy2Row" localSheetId="1" hidden="1">#REF!</definedName>
    <definedName name="XRefCopy2Row" hidden="1">#REF!</definedName>
    <definedName name="XRefCopy5" localSheetId="1" hidden="1">#REF!</definedName>
    <definedName name="XRefCopy5" hidden="1">#REF!</definedName>
    <definedName name="XRefCopy5Row" localSheetId="1" hidden="1">#REF!</definedName>
    <definedName name="XRefCopy5Row" hidden="1">#REF!</definedName>
    <definedName name="XRefCopyRangeCount" hidden="1">2</definedName>
    <definedName name="XRefPaste4" localSheetId="1" hidden="1">#REF!</definedName>
    <definedName name="XRefPaste4" hidden="1">#REF!</definedName>
    <definedName name="XRefPaste4Row" localSheetId="1" hidden="1">#REF!</definedName>
    <definedName name="XRefPaste4Row" hidden="1">#REF!</definedName>
    <definedName name="XRefPasteRangeCount" hidden="1">2</definedName>
    <definedName name="xxx"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2"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2"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6" localSheetId="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xx6"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xyz" localSheetId="1">#REF!</definedName>
    <definedName name="xyz">#REF!</definedName>
    <definedName name="Y" localSheetId="1">#REF!</definedName>
    <definedName name="Y" localSheetId="0">#REF!</definedName>
    <definedName name="Y">#REF!</definedName>
    <definedName name="YE" localSheetId="1">#REF!</definedName>
    <definedName name="YE">#REF!</definedName>
    <definedName name="YearStart" localSheetId="1">#REF!</definedName>
    <definedName name="YearStart">#REF!</definedName>
    <definedName name="YearStart1" localSheetId="1">#REF!</definedName>
    <definedName name="YearStart1">#REF!</definedName>
    <definedName name="YearStart2" localSheetId="1">#REF!</definedName>
    <definedName name="YearStart2">#REF!</definedName>
    <definedName name="YearStart3" localSheetId="1">#REF!</definedName>
    <definedName name="YearStart3">#REF!</definedName>
    <definedName name="YearStart4" localSheetId="1">#REF!</definedName>
    <definedName name="YearStart4">#REF!</definedName>
    <definedName name="YearStart5" localSheetId="1">#REF!</definedName>
    <definedName name="YearStart5">#REF!</definedName>
    <definedName name="YearStart6" localSheetId="1">#REF!</definedName>
    <definedName name="YearStart6">#REF!</definedName>
    <definedName name="YearStart7" localSheetId="1">#REF!</definedName>
    <definedName name="YearStart7">#REF!</definedName>
    <definedName name="yend" localSheetId="1">#REF!</definedName>
    <definedName name="yend">#REF!</definedName>
    <definedName name="YENDP" localSheetId="1">#REF!</definedName>
    <definedName name="YENDP">#REF!</definedName>
    <definedName name="YENFEB08" localSheetId="1">#REF!</definedName>
    <definedName name="YENFEB08">#REF!</definedName>
    <definedName name="YENJUNE08" localSheetId="1">#REF!</definedName>
    <definedName name="YENJUNE08">#REF!</definedName>
    <definedName name="YENMAY08" localSheetId="1">#REF!</definedName>
    <definedName name="YENMAY08">#REF!</definedName>
    <definedName name="YENOCT08" localSheetId="1">#REF!</definedName>
    <definedName name="YENOCT08">#REF!</definedName>
    <definedName name="yes" localSheetId="1">#REF!</definedName>
    <definedName name="yes">#REF!</definedName>
    <definedName name="yes1" localSheetId="1">#REF!</definedName>
    <definedName name="yes1">#REF!</definedName>
    <definedName name="yes10" localSheetId="1">#REF!</definedName>
    <definedName name="yes10">#REF!</definedName>
    <definedName name="yes2" localSheetId="1">#REF!</definedName>
    <definedName name="yes2">#REF!</definedName>
    <definedName name="yes3" localSheetId="1">#REF!</definedName>
    <definedName name="yes3">#REF!</definedName>
    <definedName name="yes4" localSheetId="1">#REF!</definedName>
    <definedName name="yes4">#REF!</definedName>
    <definedName name="yes5" localSheetId="1">#REF!</definedName>
    <definedName name="yes5">#REF!</definedName>
    <definedName name="yes6" localSheetId="1">#REF!</definedName>
    <definedName name="yes6">#REF!</definedName>
    <definedName name="yes7" localSheetId="1">#REF!</definedName>
    <definedName name="yes7">#REF!</definedName>
    <definedName name="yes8" localSheetId="1">#REF!</definedName>
    <definedName name="yes8">#REF!</definedName>
    <definedName name="yes9" localSheetId="1">#REF!</definedName>
    <definedName name="yes9">#REF!</definedName>
    <definedName name="YesNo" localSheetId="1">#REF!</definedName>
    <definedName name="YesNo">#REF!</definedName>
    <definedName name="yr" localSheetId="1">#REF!</definedName>
    <definedName name="yr">#REF!</definedName>
    <definedName name="Yr1_Months_of_opn" localSheetId="1">#REF!</definedName>
    <definedName name="Yr1_Months_of_opn">#REF!</definedName>
    <definedName name="z" localSheetId="1">#REF!</definedName>
    <definedName name="z" localSheetId="0">#REF!</definedName>
    <definedName name="z">#REF!</definedName>
    <definedName name="Z_D76C0740_B992_11D1_B744_006008CA297A_.wvu.FilterData" localSheetId="1" hidden="1">#REF!</definedName>
    <definedName name="Z_D76C0740_B992_11D1_B744_006008CA297A_.wvu.FilterData" localSheetId="0" hidden="1">#REF!</definedName>
    <definedName name="Z_D76C0740_B992_11D1_B744_006008CA297A_.wvu.FilterData" hidden="1">#REF!</definedName>
    <definedName name="Z_D76C0740_B992_11D1_B744_006008CA297A_.wvu.PrintArea" localSheetId="1" hidden="1">#REF!</definedName>
    <definedName name="Z_D76C0740_B992_11D1_B744_006008CA297A_.wvu.PrintArea" localSheetId="0" hidden="1">#REF!</definedName>
    <definedName name="Z_D76C0740_B992_11D1_B744_006008CA297A_.wvu.PrintArea" hidden="1">#REF!</definedName>
    <definedName name="ZAlloc" localSheetId="1">#REF!</definedName>
    <definedName name="ZAlloc">#REF!</definedName>
    <definedName name="zep" localSheetId="1"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zep" hidden="1">{#N/A,#N/A,FALSE,"Pipg_cover";#N/A,#N/A,FALSE,"Pipe-mat";#N/A,#N/A,FALSE,"piplqd";#N/A,#N/A,FALSE,"planload";#N/A,#N/A,FALSE,"pipload";#N/A,#N/A,FALSE,"cumic";#N/A,#N/A,FALSE,"cumliq";#N/A,#N/A,FALSE,"cumcont";#N/A,#N/A,FALSE,"contmonth";"PLAN",#N/A,FALSE,"oresreqsum";"GRA1",#N/A,FALSE,"oresreqsum";"GRA2",#N/A,FALSE,"oresreqsum";#N/A,#N/A,FALSE,"welders";"PLAN",#N/A,FALSE,"eccsum";"GRA1",#N/A,FALSE,"eccsum";"GRA2",#N/A,FALSE,"eccsum";"PLAN",#N/A,FALSE,"dodsalsum";"grap1",#N/A,FALSE,"dodsalsum";"graph2",#N/A,FALSE,"dodsalsum";"PLAN",#N/A,FALSE,"b&amp;rsum";"graph1",#N/A,FALSE,"b&amp;rsum";"graph2",#N/A,FALSE,"b&amp;rsum";"PLAN",#N/A,FALSE,"petronsum";"graph1",#N/A,FALSE,"petronsum";"graph2",#N/A,FALSE,"petronsum";"PLAN",#N/A,FALSE,"gdcsum";"graph1",#N/A,FALSE,"gdcsum";"graph2",#N/A,FALSE,"gdcsum";#N/A,#N/A,FALSE,"ubelsum";"PLAN",#N/A,FALSE,"othersum";"GRA1",#N/A,FALSE,"othersum";"GRA2",#N/A,FALSE,"othersum"}</definedName>
    <definedName name="zx" localSheetId="1" hidden="1">{#N/A,#N/A,FALSE,"RCC_cover";#N/A,#N/A,FALSE,"philoshophy";#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 name="zx" hidden="1">{#N/A,#N/A,FALSE,"RCC_cover";#N/A,#N/A,FALSE,"philoshophy";#N/A,#N/A,FALSE,"civil_matls";#N/A,#N/A,FALSE,"RCC_engg";#N/A,#N/A,FALSE,"RCC_overall";#N/A,#N/A,FALSE,"share";#N/A,#N/A,FALSE,"agency_graph";#N/A,#N/A,FALSE,"RCC_graph";#N/A,#N/A,FALSE,"rcc_type";#N/A,#N/A,FALSE,"RCC_manpower";#N/A,#N/A,FALSE,"contracting_sch";#N/A,#N/A,FALSE,"manpower";#N/A,#N/A,FALSE,"ecc";#N/A,#N/A,FALSE,"dodsal";#N/A,#N/A,FALSE,"simplex";#N/A,#N/A,FALSE,"gdc";#N/A,#N/A,FALSE,"misc";#N/A,#N/A,FALSE,"MOC";#N/A,#N/A,FALSE,"training";#N/A,#N/A,FALSE,"logistics";#N/A,#N/A,FALSE,"other_agencie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M47" i="1" l="1"/>
  <c r="E74" i="2" l="1" a="1"/>
  <c r="E74" i="2" s="1"/>
  <c r="J66" i="2"/>
  <c r="J62" i="2" a="1"/>
  <c r="J62" i="2" s="1"/>
  <c r="J58" i="2"/>
  <c r="B58" i="2"/>
  <c r="F59" i="2" s="1"/>
  <c r="D23" i="2"/>
  <c r="J62" i="1" a="1"/>
  <c r="J62" i="1" s="1"/>
  <c r="Z128" i="1"/>
  <c r="I128" i="1"/>
  <c r="Z127" i="1"/>
  <c r="O127" i="1"/>
  <c r="K127" i="1"/>
  <c r="K128" i="1" s="1"/>
  <c r="I127" i="1"/>
  <c r="G127" i="1"/>
  <c r="F127" i="1"/>
  <c r="J117" i="1"/>
  <c r="J87" i="1"/>
  <c r="J86" i="1"/>
  <c r="AN80" i="1"/>
  <c r="AM80" i="1"/>
  <c r="AL80" i="1"/>
  <c r="Z80" i="1"/>
  <c r="J80" i="1"/>
  <c r="E80" i="1" a="1"/>
  <c r="E80" i="1" s="1"/>
  <c r="BA76" i="1"/>
  <c r="AZ76" i="1"/>
  <c r="AY76" i="1"/>
  <c r="AX76" i="1"/>
  <c r="AH76" i="1"/>
  <c r="BV75" i="1"/>
  <c r="BU75" i="1"/>
  <c r="BT75" i="1"/>
  <c r="BS75" i="1"/>
  <c r="BQ75" i="1"/>
  <c r="BP75" i="1"/>
  <c r="BO75" i="1"/>
  <c r="BN75" i="1"/>
  <c r="BM75" i="1"/>
  <c r="BA75" i="1"/>
  <c r="AZ75" i="1"/>
  <c r="AY75" i="1"/>
  <c r="AH75" i="1"/>
  <c r="AB75" i="1"/>
  <c r="W75" i="1"/>
  <c r="X75" i="1" s="1"/>
  <c r="BV74" i="1"/>
  <c r="BU74" i="1"/>
  <c r="BT74" i="1"/>
  <c r="BS74" i="1"/>
  <c r="BQ74" i="1"/>
  <c r="BP74" i="1"/>
  <c r="BO74" i="1"/>
  <c r="BN74" i="1"/>
  <c r="BM74" i="1"/>
  <c r="BA74" i="1"/>
  <c r="AZ74" i="1"/>
  <c r="AY74" i="1"/>
  <c r="AH74" i="1"/>
  <c r="W74" i="1"/>
  <c r="X74" i="1" s="1"/>
  <c r="BV73" i="1"/>
  <c r="BU73" i="1"/>
  <c r="BT73" i="1"/>
  <c r="BS73" i="1"/>
  <c r="BR73" i="1"/>
  <c r="BQ73" i="1"/>
  <c r="BP73" i="1"/>
  <c r="BO73" i="1"/>
  <c r="BN73" i="1"/>
  <c r="BM73" i="1"/>
  <c r="BA73" i="1"/>
  <c r="AZ73" i="1"/>
  <c r="AY73" i="1"/>
  <c r="AX73" i="1"/>
  <c r="AH73" i="1"/>
  <c r="W73" i="1"/>
  <c r="X73" i="1" s="1"/>
  <c r="BA72" i="1"/>
  <c r="AZ72" i="1"/>
  <c r="AY72" i="1"/>
  <c r="AX72" i="1"/>
  <c r="W72" i="1"/>
  <c r="X72" i="1" s="1"/>
  <c r="CK71" i="1"/>
  <c r="CJ71" i="1"/>
  <c r="CI71" i="1"/>
  <c r="CH71" i="1"/>
  <c r="CG71" i="1"/>
  <c r="CF71" i="1"/>
  <c r="CE71" i="1"/>
  <c r="CD71" i="1"/>
  <c r="CC71" i="1"/>
  <c r="CB71" i="1"/>
  <c r="BV71" i="1"/>
  <c r="BU71" i="1"/>
  <c r="BT71" i="1"/>
  <c r="BS71" i="1"/>
  <c r="BR71" i="1"/>
  <c r="BQ71" i="1"/>
  <c r="BP71" i="1"/>
  <c r="BO71" i="1"/>
  <c r="BN71" i="1"/>
  <c r="BM71" i="1"/>
  <c r="BA71" i="1"/>
  <c r="AZ71" i="1"/>
  <c r="AY71" i="1"/>
  <c r="AX71" i="1"/>
  <c r="W71" i="1"/>
  <c r="X71" i="1" s="1"/>
  <c r="O71" i="1"/>
  <c r="AH68" i="1" s="1"/>
  <c r="K71" i="1"/>
  <c r="I71" i="1"/>
  <c r="BA70" i="1"/>
  <c r="AZ70" i="1"/>
  <c r="AY70" i="1"/>
  <c r="AX70" i="1"/>
  <c r="AH70" i="1"/>
  <c r="X70" i="1"/>
  <c r="W70" i="1"/>
  <c r="CK69" i="1"/>
  <c r="CJ69" i="1"/>
  <c r="CI69" i="1"/>
  <c r="CH69" i="1"/>
  <c r="CG69" i="1"/>
  <c r="CF69" i="1"/>
  <c r="CE69" i="1"/>
  <c r="CD69" i="1"/>
  <c r="CC69" i="1"/>
  <c r="CB69" i="1"/>
  <c r="BV69" i="1"/>
  <c r="BU69" i="1"/>
  <c r="BT69" i="1"/>
  <c r="BR69" i="1"/>
  <c r="BQ69" i="1"/>
  <c r="BP69" i="1"/>
  <c r="BO69" i="1"/>
  <c r="BN69" i="1"/>
  <c r="BM69" i="1"/>
  <c r="BA69" i="1"/>
  <c r="AZ69" i="1"/>
  <c r="AY69" i="1"/>
  <c r="AX69" i="1"/>
  <c r="AH69" i="1"/>
  <c r="Y69" i="1"/>
  <c r="BS69" i="1" s="1"/>
  <c r="W69" i="1"/>
  <c r="X69" i="1" s="1"/>
  <c r="I69" i="1"/>
  <c r="O69" i="1" s="1"/>
  <c r="AH66" i="1" s="1"/>
  <c r="BA68" i="1"/>
  <c r="AZ68" i="1"/>
  <c r="AY68" i="1"/>
  <c r="AX68" i="1"/>
  <c r="W68" i="1"/>
  <c r="X68" i="1" s="1"/>
  <c r="CK67" i="1"/>
  <c r="CJ67" i="1"/>
  <c r="CI67" i="1"/>
  <c r="CH67" i="1"/>
  <c r="CG67" i="1"/>
  <c r="CF67" i="1"/>
  <c r="CE67" i="1"/>
  <c r="CD67" i="1"/>
  <c r="CC67" i="1"/>
  <c r="CB67" i="1"/>
  <c r="BV67" i="1"/>
  <c r="BU67" i="1"/>
  <c r="BT67" i="1"/>
  <c r="BS67" i="1"/>
  <c r="BR67" i="1"/>
  <c r="BQ67" i="1"/>
  <c r="BP67" i="1"/>
  <c r="BO67" i="1"/>
  <c r="BN67" i="1"/>
  <c r="BM67" i="1"/>
  <c r="BA67" i="1"/>
  <c r="AZ67" i="1"/>
  <c r="AY67" i="1"/>
  <c r="AX67" i="1"/>
  <c r="AH67" i="1"/>
  <c r="W67" i="1"/>
  <c r="X67" i="1" s="1"/>
  <c r="CK66" i="1"/>
  <c r="CI66" i="1"/>
  <c r="CG66" i="1"/>
  <c r="CF66" i="1"/>
  <c r="CE66" i="1"/>
  <c r="CD66" i="1"/>
  <c r="CC66" i="1"/>
  <c r="CB66" i="1"/>
  <c r="BV66" i="1"/>
  <c r="BU66" i="1"/>
  <c r="BT66" i="1"/>
  <c r="BQ66" i="1"/>
  <c r="BP66" i="1"/>
  <c r="BO66" i="1"/>
  <c r="BN66" i="1"/>
  <c r="BM66" i="1"/>
  <c r="BA66" i="1"/>
  <c r="AZ66" i="1"/>
  <c r="AY66" i="1"/>
  <c r="W66" i="1"/>
  <c r="X66" i="1" s="1"/>
  <c r="BV65" i="1"/>
  <c r="BU65" i="1"/>
  <c r="BT65" i="1"/>
  <c r="BS65" i="1"/>
  <c r="BR65" i="1"/>
  <c r="BQ65" i="1"/>
  <c r="BP65" i="1"/>
  <c r="BO65" i="1"/>
  <c r="BN65" i="1"/>
  <c r="BM65" i="1"/>
  <c r="BA65" i="1"/>
  <c r="AZ65" i="1"/>
  <c r="AY65" i="1"/>
  <c r="AX65" i="1"/>
  <c r="AH65" i="1"/>
  <c r="W65" i="1"/>
  <c r="X65" i="1" s="1"/>
  <c r="BA64" i="1"/>
  <c r="AZ64" i="1"/>
  <c r="AY64" i="1"/>
  <c r="AX64" i="1"/>
  <c r="AH64" i="1"/>
  <c r="W64" i="1"/>
  <c r="X64" i="1" s="1"/>
  <c r="CK63" i="1"/>
  <c r="CJ63" i="1"/>
  <c r="CI63" i="1"/>
  <c r="CH63" i="1"/>
  <c r="CG63" i="1"/>
  <c r="CF63" i="1"/>
  <c r="CE63" i="1"/>
  <c r="CD63" i="1"/>
  <c r="CC63" i="1"/>
  <c r="CB63" i="1"/>
  <c r="BV63" i="1"/>
  <c r="BU63" i="1"/>
  <c r="BT63" i="1"/>
  <c r="BS63" i="1"/>
  <c r="BR63" i="1"/>
  <c r="BQ63" i="1"/>
  <c r="BP63" i="1"/>
  <c r="BO63" i="1"/>
  <c r="BN63" i="1"/>
  <c r="BM63" i="1"/>
  <c r="BA63" i="1"/>
  <c r="AZ63" i="1"/>
  <c r="AY63" i="1"/>
  <c r="AX63" i="1"/>
  <c r="W63" i="1"/>
  <c r="X63" i="1" s="1"/>
  <c r="CK62" i="1"/>
  <c r="CI62" i="1"/>
  <c r="CG62" i="1"/>
  <c r="CF62" i="1"/>
  <c r="CE62" i="1"/>
  <c r="CD62" i="1"/>
  <c r="CC62" i="1"/>
  <c r="CB62" i="1"/>
  <c r="BV62" i="1"/>
  <c r="BU62" i="1"/>
  <c r="BT62" i="1"/>
  <c r="BS62" i="1"/>
  <c r="BQ62" i="1"/>
  <c r="BP62" i="1"/>
  <c r="BO62" i="1"/>
  <c r="BN62" i="1"/>
  <c r="BM62" i="1"/>
  <c r="BA62" i="1"/>
  <c r="AZ62" i="1"/>
  <c r="AY62" i="1"/>
  <c r="AH62" i="1"/>
  <c r="AB62" i="1"/>
  <c r="Y62" i="1" a="1"/>
  <c r="Y62" i="1" s="1"/>
  <c r="CH62" i="1" s="1"/>
  <c r="W62" i="1"/>
  <c r="X62" i="1" s="1"/>
  <c r="P62" i="1" a="1"/>
  <c r="P62" i="1" s="1"/>
  <c r="K62" i="1"/>
  <c r="K62" i="1" a="1"/>
  <c r="F62" i="1"/>
  <c r="BV61" i="1"/>
  <c r="BU61" i="1"/>
  <c r="BT61" i="1"/>
  <c r="BS61" i="1"/>
  <c r="BR61" i="1"/>
  <c r="BQ61" i="1"/>
  <c r="BP61" i="1"/>
  <c r="BO61" i="1"/>
  <c r="BN61" i="1"/>
  <c r="BM61" i="1"/>
  <c r="BA61" i="1"/>
  <c r="AZ61" i="1"/>
  <c r="AY61" i="1"/>
  <c r="AX61" i="1"/>
  <c r="AH61" i="1"/>
  <c r="W61" i="1"/>
  <c r="X61" i="1" s="1"/>
  <c r="BA60" i="1"/>
  <c r="AZ60" i="1"/>
  <c r="AY60" i="1"/>
  <c r="AX60" i="1"/>
  <c r="AH60" i="1"/>
  <c r="W60" i="1"/>
  <c r="X60" i="1" s="1"/>
  <c r="CK59" i="1"/>
  <c r="CJ59" i="1"/>
  <c r="CI59" i="1"/>
  <c r="CH59" i="1"/>
  <c r="CG59" i="1"/>
  <c r="CF59" i="1"/>
  <c r="CE59" i="1"/>
  <c r="CD59" i="1"/>
  <c r="CC59" i="1"/>
  <c r="CB59" i="1"/>
  <c r="BV59" i="1"/>
  <c r="BU59" i="1"/>
  <c r="BT59" i="1"/>
  <c r="BS59" i="1"/>
  <c r="BR59" i="1"/>
  <c r="BQ59" i="1"/>
  <c r="BP59" i="1"/>
  <c r="BO59" i="1"/>
  <c r="BN59" i="1"/>
  <c r="BM59" i="1"/>
  <c r="BA59" i="1"/>
  <c r="AZ59" i="1"/>
  <c r="AY59" i="1"/>
  <c r="AX59" i="1"/>
  <c r="W59" i="1"/>
  <c r="X59" i="1" s="1"/>
  <c r="CK58" i="1"/>
  <c r="CI58" i="1"/>
  <c r="CG58" i="1"/>
  <c r="CF58" i="1"/>
  <c r="CE58" i="1"/>
  <c r="CD58" i="1"/>
  <c r="CC58" i="1"/>
  <c r="CB58" i="1"/>
  <c r="BV58" i="1"/>
  <c r="BU58" i="1"/>
  <c r="BT58" i="1"/>
  <c r="BQ58" i="1"/>
  <c r="BP58" i="1"/>
  <c r="BO58" i="1"/>
  <c r="BN58" i="1"/>
  <c r="BM58" i="1"/>
  <c r="BA58" i="1"/>
  <c r="AZ58" i="1"/>
  <c r="AY58" i="1"/>
  <c r="AH58" i="1"/>
  <c r="W58" i="1"/>
  <c r="X58" i="1" s="1"/>
  <c r="BV57" i="1"/>
  <c r="BU57" i="1"/>
  <c r="BT57" i="1"/>
  <c r="BS57" i="1"/>
  <c r="BR57" i="1"/>
  <c r="BQ57" i="1"/>
  <c r="BP57" i="1"/>
  <c r="BO57" i="1"/>
  <c r="BN57" i="1"/>
  <c r="BM57" i="1"/>
  <c r="BA57" i="1"/>
  <c r="AZ57" i="1"/>
  <c r="AY57" i="1"/>
  <c r="AX57" i="1"/>
  <c r="AH57" i="1"/>
  <c r="W57" i="1"/>
  <c r="X57" i="1" s="1"/>
  <c r="CK56" i="1"/>
  <c r="CI56" i="1"/>
  <c r="CG56" i="1"/>
  <c r="CF56" i="1"/>
  <c r="CE56" i="1"/>
  <c r="CD56" i="1"/>
  <c r="CC56" i="1"/>
  <c r="CB56" i="1"/>
  <c r="BV56" i="1"/>
  <c r="BU56" i="1"/>
  <c r="BT56" i="1"/>
  <c r="BQ56" i="1"/>
  <c r="BP56" i="1"/>
  <c r="BO56" i="1"/>
  <c r="BN56" i="1"/>
  <c r="BM56" i="1"/>
  <c r="BA56" i="1"/>
  <c r="AZ56" i="1"/>
  <c r="AY56" i="1"/>
  <c r="AH56" i="1"/>
  <c r="W56" i="1"/>
  <c r="X56" i="1" s="1"/>
  <c r="CK55" i="1"/>
  <c r="CI55" i="1"/>
  <c r="CH55" i="1"/>
  <c r="CG55" i="1"/>
  <c r="CF55" i="1"/>
  <c r="CE55" i="1"/>
  <c r="CD55" i="1"/>
  <c r="CC55" i="1"/>
  <c r="CB55" i="1"/>
  <c r="BV55" i="1"/>
  <c r="BU55" i="1"/>
  <c r="BT55" i="1"/>
  <c r="BS55" i="1"/>
  <c r="BQ55" i="1"/>
  <c r="BP55" i="1"/>
  <c r="BO55" i="1"/>
  <c r="BN55" i="1"/>
  <c r="BM55" i="1"/>
  <c r="BA55" i="1"/>
  <c r="AZ55" i="1"/>
  <c r="AY55" i="1"/>
  <c r="Z55" i="1"/>
  <c r="CJ55" i="1" s="1"/>
  <c r="W55" i="1"/>
  <c r="X55" i="1" s="1"/>
  <c r="O55" i="1"/>
  <c r="L55" i="1" s="1"/>
  <c r="F55" i="1"/>
  <c r="CK54" i="1"/>
  <c r="CJ54" i="1"/>
  <c r="CI54" i="1"/>
  <c r="CH54" i="1"/>
  <c r="CG54" i="1"/>
  <c r="CF54" i="1"/>
  <c r="CE54" i="1"/>
  <c r="CD54" i="1"/>
  <c r="CC54" i="1"/>
  <c r="CB54" i="1"/>
  <c r="BV54" i="1"/>
  <c r="BU54" i="1"/>
  <c r="BT54" i="1"/>
  <c r="BS54" i="1"/>
  <c r="BR54" i="1"/>
  <c r="BQ54" i="1"/>
  <c r="BP54" i="1"/>
  <c r="BO54" i="1"/>
  <c r="BN54" i="1"/>
  <c r="BM54" i="1"/>
  <c r="BA54" i="1"/>
  <c r="AZ54" i="1"/>
  <c r="AY54" i="1"/>
  <c r="AX54" i="1"/>
  <c r="AH54" i="1"/>
  <c r="AE54" i="1"/>
  <c r="AD54" i="1"/>
  <c r="AC54" i="1"/>
  <c r="AB54" i="1"/>
  <c r="AB62" i="1" s="1" a="1"/>
  <c r="AA54" i="1"/>
  <c r="AA62" i="1" s="1" a="1"/>
  <c r="AA62" i="1" s="1"/>
  <c r="W54" i="1"/>
  <c r="X54" i="1" s="1"/>
  <c r="O54" i="1"/>
  <c r="K54" i="1"/>
  <c r="F54" i="1"/>
  <c r="CK53" i="1"/>
  <c r="CJ53" i="1"/>
  <c r="CI53" i="1"/>
  <c r="CH53" i="1"/>
  <c r="CG53" i="1"/>
  <c r="CF53" i="1"/>
  <c r="CE53" i="1"/>
  <c r="CD53" i="1"/>
  <c r="CC53" i="1"/>
  <c r="CB53" i="1"/>
  <c r="BV53" i="1"/>
  <c r="BU53" i="1"/>
  <c r="BT53" i="1"/>
  <c r="BS53" i="1"/>
  <c r="BR53" i="1"/>
  <c r="BQ53" i="1"/>
  <c r="BP53" i="1"/>
  <c r="BO53" i="1"/>
  <c r="BN53" i="1"/>
  <c r="BM53" i="1"/>
  <c r="BA53" i="1"/>
  <c r="AZ53" i="1"/>
  <c r="AY53" i="1"/>
  <c r="AX53" i="1"/>
  <c r="W53" i="1"/>
  <c r="X53" i="1" s="1"/>
  <c r="O53" i="1"/>
  <c r="AH50" i="1" s="1"/>
  <c r="I53" i="1"/>
  <c r="F53" i="1" s="1"/>
  <c r="CK52" i="1"/>
  <c r="CJ52" i="1"/>
  <c r="CI52" i="1"/>
  <c r="CH52" i="1"/>
  <c r="CG52" i="1"/>
  <c r="CF52" i="1"/>
  <c r="CE52" i="1"/>
  <c r="CD52" i="1"/>
  <c r="CC52" i="1"/>
  <c r="CB52" i="1"/>
  <c r="BV52" i="1"/>
  <c r="BU52" i="1"/>
  <c r="BT52" i="1"/>
  <c r="BS52" i="1"/>
  <c r="BR52" i="1"/>
  <c r="BQ52" i="1"/>
  <c r="BP52" i="1"/>
  <c r="BO52" i="1"/>
  <c r="BN52" i="1"/>
  <c r="BM52" i="1"/>
  <c r="BA52" i="1"/>
  <c r="AZ52" i="1"/>
  <c r="AY52" i="1"/>
  <c r="AX52" i="1"/>
  <c r="X52" i="1"/>
  <c r="W52" i="1"/>
  <c r="O52" i="1"/>
  <c r="I52" i="1"/>
  <c r="F52" i="1" s="1"/>
  <c r="BV51" i="1"/>
  <c r="BU51" i="1"/>
  <c r="BT51" i="1"/>
  <c r="BS51" i="1"/>
  <c r="BR51" i="1"/>
  <c r="BQ51" i="1"/>
  <c r="BP51" i="1"/>
  <c r="BO51" i="1"/>
  <c r="BN51" i="1"/>
  <c r="BM51" i="1"/>
  <c r="BA51" i="1"/>
  <c r="AZ51" i="1"/>
  <c r="AY51" i="1"/>
  <c r="AX51" i="1"/>
  <c r="W51" i="1"/>
  <c r="X51" i="1" s="1"/>
  <c r="BA50" i="1"/>
  <c r="AZ50" i="1"/>
  <c r="AY50" i="1"/>
  <c r="AX50" i="1"/>
  <c r="X50" i="1"/>
  <c r="W50" i="1"/>
  <c r="CK49" i="1"/>
  <c r="CI49" i="1"/>
  <c r="CG49" i="1"/>
  <c r="CF49" i="1"/>
  <c r="CE49" i="1"/>
  <c r="CD49" i="1"/>
  <c r="CC49" i="1"/>
  <c r="CB49" i="1"/>
  <c r="BV49" i="1"/>
  <c r="BU49" i="1"/>
  <c r="BT49" i="1"/>
  <c r="BQ49" i="1"/>
  <c r="BP49" i="1"/>
  <c r="BO49" i="1"/>
  <c r="BN49" i="1"/>
  <c r="BM49" i="1"/>
  <c r="BA49" i="1"/>
  <c r="AZ49" i="1"/>
  <c r="AY49" i="1"/>
  <c r="AH49" i="1"/>
  <c r="X49" i="1"/>
  <c r="W49" i="1"/>
  <c r="CK48" i="1"/>
  <c r="CJ48" i="1"/>
  <c r="CI48" i="1"/>
  <c r="CH48" i="1"/>
  <c r="CG48" i="1"/>
  <c r="CF48" i="1"/>
  <c r="CE48" i="1"/>
  <c r="CD48" i="1"/>
  <c r="CC48" i="1"/>
  <c r="CB48" i="1"/>
  <c r="BA48" i="1"/>
  <c r="AZ48" i="1"/>
  <c r="AY48" i="1"/>
  <c r="AX48" i="1"/>
  <c r="AH48" i="1"/>
  <c r="W48" i="1"/>
  <c r="X48" i="1" s="1"/>
  <c r="U48" i="1"/>
  <c r="CK47" i="1"/>
  <c r="CI47" i="1"/>
  <c r="CG47" i="1"/>
  <c r="CF47" i="1"/>
  <c r="CE47" i="1"/>
  <c r="CD47" i="1"/>
  <c r="CC47" i="1"/>
  <c r="CB47" i="1"/>
  <c r="BV47" i="1"/>
  <c r="BU47" i="1"/>
  <c r="BT47" i="1"/>
  <c r="BQ47" i="1"/>
  <c r="BP47" i="1"/>
  <c r="BO47" i="1"/>
  <c r="BN47" i="1"/>
  <c r="BM47" i="1"/>
  <c r="BA47" i="1"/>
  <c r="AZ47" i="1"/>
  <c r="AY47" i="1"/>
  <c r="AH47" i="1"/>
  <c r="AG47" i="1" a="1"/>
  <c r="AG47" i="1" s="1"/>
  <c r="AF47" i="1"/>
  <c r="AF47" i="1" a="1"/>
  <c r="AC47" i="1"/>
  <c r="AB47" i="1"/>
  <c r="AA47" i="1"/>
  <c r="Z47" i="1" a="1"/>
  <c r="Z47" i="1" s="1"/>
  <c r="AX47" i="1" s="1"/>
  <c r="Y47" i="1" a="1"/>
  <c r="Y47" i="1" s="1"/>
  <c r="CH47" i="1" s="1"/>
  <c r="X47" i="1"/>
  <c r="W47" i="1"/>
  <c r="S47" i="1"/>
  <c r="R47" i="1"/>
  <c r="K47" i="1"/>
  <c r="J47" i="1"/>
  <c r="I47" i="1" a="1"/>
  <c r="G47" i="1"/>
  <c r="G47" i="1" a="1"/>
  <c r="CK46" i="1"/>
  <c r="CJ46" i="1"/>
  <c r="CI46" i="1"/>
  <c r="CH46" i="1"/>
  <c r="CG46" i="1"/>
  <c r="CF46" i="1"/>
  <c r="CE46" i="1"/>
  <c r="CD46" i="1"/>
  <c r="CC46" i="1"/>
  <c r="CB46" i="1"/>
  <c r="BV46" i="1"/>
  <c r="BU46" i="1"/>
  <c r="BT46" i="1"/>
  <c r="BS46" i="1"/>
  <c r="BR46" i="1"/>
  <c r="BQ46" i="1"/>
  <c r="BP46" i="1"/>
  <c r="BO46" i="1"/>
  <c r="BN46" i="1"/>
  <c r="BM46" i="1"/>
  <c r="BA46" i="1"/>
  <c r="AZ46" i="1"/>
  <c r="AY46" i="1"/>
  <c r="AX46" i="1"/>
  <c r="AE46" i="1"/>
  <c r="AD46" i="1"/>
  <c r="W46" i="1"/>
  <c r="X46" i="1" s="1"/>
  <c r="O46" i="1"/>
  <c r="AH43" i="1" s="1"/>
  <c r="I46" i="1"/>
  <c r="F46" i="1" s="1"/>
  <c r="CK45" i="1"/>
  <c r="CJ45" i="1"/>
  <c r="CI45" i="1"/>
  <c r="CH45" i="1"/>
  <c r="CG45" i="1"/>
  <c r="CF45" i="1"/>
  <c r="CE45" i="1"/>
  <c r="CD45" i="1"/>
  <c r="CC45" i="1"/>
  <c r="CB45" i="1"/>
  <c r="BA45" i="1"/>
  <c r="AZ45" i="1"/>
  <c r="AY45" i="1"/>
  <c r="AX45" i="1"/>
  <c r="AH45" i="1"/>
  <c r="AE45" i="1"/>
  <c r="AE47" i="1" s="1"/>
  <c r="AD45" i="1"/>
  <c r="AD47" i="1" s="1"/>
  <c r="W45" i="1"/>
  <c r="X45" i="1" s="1"/>
  <c r="O45" i="1"/>
  <c r="L45" i="1" s="1"/>
  <c r="I45" i="1"/>
  <c r="F45" i="1" s="1"/>
  <c r="F47" i="1" s="1" a="1"/>
  <c r="BV44" i="1"/>
  <c r="BU44" i="1"/>
  <c r="BT44" i="1"/>
  <c r="BS44" i="1"/>
  <c r="BR44" i="1"/>
  <c r="BQ44" i="1"/>
  <c r="BP44" i="1"/>
  <c r="BO44" i="1"/>
  <c r="BN44" i="1"/>
  <c r="BM44" i="1"/>
  <c r="BA44" i="1"/>
  <c r="AZ44" i="1"/>
  <c r="AY44" i="1"/>
  <c r="AX44" i="1"/>
  <c r="W44" i="1"/>
  <c r="X44" i="1" s="1"/>
  <c r="U44" i="1"/>
  <c r="V43" i="1"/>
  <c r="W43" i="1" s="1"/>
  <c r="X43" i="1" s="1"/>
  <c r="S43" i="1"/>
  <c r="S49" i="1" s="1"/>
  <c r="CH42" i="1"/>
  <c r="CC42" i="1"/>
  <c r="W42" i="1"/>
  <c r="X42" i="1" s="1"/>
  <c r="O42" i="1"/>
  <c r="U42" i="1" s="1"/>
  <c r="F42" i="1"/>
  <c r="CK41" i="1"/>
  <c r="CI41" i="1"/>
  <c r="CG41" i="1"/>
  <c r="CF41" i="1"/>
  <c r="CE41" i="1"/>
  <c r="CD41" i="1"/>
  <c r="CC41" i="1"/>
  <c r="CB41" i="1"/>
  <c r="BV41" i="1"/>
  <c r="BU41" i="1"/>
  <c r="BT41" i="1"/>
  <c r="BQ41" i="1"/>
  <c r="BP41" i="1"/>
  <c r="BO41" i="1"/>
  <c r="BN41" i="1"/>
  <c r="BM41" i="1"/>
  <c r="BA41" i="1"/>
  <c r="AZ41" i="1"/>
  <c r="AY41" i="1"/>
  <c r="AH41" i="1"/>
  <c r="AA41" i="1"/>
  <c r="AA43" i="1" s="1"/>
  <c r="AA49" i="1" s="1"/>
  <c r="AA56" i="1" s="1"/>
  <c r="AA66" i="1" s="1"/>
  <c r="X41" i="1"/>
  <c r="W41" i="1"/>
  <c r="CK40" i="1"/>
  <c r="CJ40" i="1"/>
  <c r="CI40" i="1"/>
  <c r="CH40" i="1"/>
  <c r="CG40" i="1"/>
  <c r="CF40" i="1"/>
  <c r="CE40" i="1"/>
  <c r="CD40" i="1"/>
  <c r="CC40" i="1"/>
  <c r="CB40" i="1"/>
  <c r="BV40" i="1"/>
  <c r="BU40" i="1"/>
  <c r="BT40" i="1"/>
  <c r="BS40" i="1"/>
  <c r="BR40" i="1"/>
  <c r="BQ40" i="1"/>
  <c r="BP40" i="1"/>
  <c r="BO40" i="1"/>
  <c r="BN40" i="1"/>
  <c r="BM40" i="1"/>
  <c r="BA40" i="1"/>
  <c r="AZ40" i="1"/>
  <c r="AY40" i="1"/>
  <c r="AX40" i="1"/>
  <c r="X40" i="1"/>
  <c r="W40" i="1"/>
  <c r="O40" i="1"/>
  <c r="L40" i="1" s="1"/>
  <c r="U40" i="1" s="1"/>
  <c r="CK39" i="1"/>
  <c r="CI39" i="1"/>
  <c r="CG39" i="1"/>
  <c r="CF39" i="1"/>
  <c r="CE39" i="1"/>
  <c r="CD39" i="1"/>
  <c r="CC39" i="1"/>
  <c r="CB39" i="1"/>
  <c r="BV39" i="1"/>
  <c r="BU39" i="1"/>
  <c r="BT39" i="1"/>
  <c r="BQ39" i="1"/>
  <c r="BP39" i="1"/>
  <c r="BO39" i="1"/>
  <c r="BN39" i="1"/>
  <c r="BM39" i="1"/>
  <c r="BA39" i="1"/>
  <c r="AZ39" i="1"/>
  <c r="AY39" i="1"/>
  <c r="AF39" i="1"/>
  <c r="AF41" i="1" s="1"/>
  <c r="AF43" i="1" s="1"/>
  <c r="AF49" i="1" s="1"/>
  <c r="AF56" i="1" s="1" a="1"/>
  <c r="AF56" i="1" s="1"/>
  <c r="AA39" i="1" a="1"/>
  <c r="AA39" i="1" s="1"/>
  <c r="X39" i="1"/>
  <c r="W39" i="1"/>
  <c r="CK38" i="1"/>
  <c r="CJ38" i="1"/>
  <c r="CI38" i="1"/>
  <c r="CH38" i="1"/>
  <c r="CG38" i="1"/>
  <c r="CF38" i="1"/>
  <c r="CE38" i="1"/>
  <c r="CD38" i="1"/>
  <c r="CC38" i="1"/>
  <c r="CB38" i="1"/>
  <c r="BV38" i="1"/>
  <c r="BU38" i="1"/>
  <c r="BT38" i="1"/>
  <c r="BS38" i="1"/>
  <c r="BR38" i="1"/>
  <c r="BQ38" i="1"/>
  <c r="BP38" i="1"/>
  <c r="BO38" i="1"/>
  <c r="BN38" i="1"/>
  <c r="BM38" i="1"/>
  <c r="BA38" i="1"/>
  <c r="AZ38" i="1"/>
  <c r="AY38" i="1"/>
  <c r="AX38" i="1"/>
  <c r="W38" i="1"/>
  <c r="X38" i="1" s="1"/>
  <c r="O38" i="1"/>
  <c r="L38" i="1" s="1"/>
  <c r="U38" i="1" s="1"/>
  <c r="I38" i="1"/>
  <c r="F38" i="1" s="1"/>
  <c r="CK37" i="1"/>
  <c r="CJ37" i="1"/>
  <c r="CI37" i="1"/>
  <c r="CH37" i="1"/>
  <c r="CG37" i="1"/>
  <c r="CF37" i="1"/>
  <c r="CE37" i="1"/>
  <c r="CD37" i="1"/>
  <c r="CC37" i="1"/>
  <c r="CB37" i="1"/>
  <c r="BV37" i="1"/>
  <c r="BU37" i="1"/>
  <c r="BT37" i="1"/>
  <c r="BS37" i="1"/>
  <c r="BR37" i="1"/>
  <c r="BQ37" i="1"/>
  <c r="BP37" i="1"/>
  <c r="BO37" i="1"/>
  <c r="BN37" i="1"/>
  <c r="BM37" i="1"/>
  <c r="BA37" i="1"/>
  <c r="AZ37" i="1"/>
  <c r="AY37" i="1"/>
  <c r="AX37" i="1"/>
  <c r="W37" i="1"/>
  <c r="X37" i="1" s="1"/>
  <c r="O37" i="1"/>
  <c r="L37" i="1" s="1"/>
  <c r="U37" i="1" s="1"/>
  <c r="I37" i="1"/>
  <c r="F37" i="1" s="1"/>
  <c r="CK36" i="1"/>
  <c r="CJ36" i="1"/>
  <c r="CI36" i="1"/>
  <c r="CH36" i="1"/>
  <c r="CG36" i="1"/>
  <c r="CF36" i="1"/>
  <c r="CE36" i="1"/>
  <c r="CD36" i="1"/>
  <c r="CC36" i="1"/>
  <c r="CB36" i="1"/>
  <c r="BV36" i="1"/>
  <c r="BU36" i="1"/>
  <c r="BT36" i="1"/>
  <c r="BS36" i="1"/>
  <c r="BR36" i="1"/>
  <c r="BQ36" i="1"/>
  <c r="BP36" i="1"/>
  <c r="BO36" i="1"/>
  <c r="BN36" i="1"/>
  <c r="BM36" i="1"/>
  <c r="BA36" i="1"/>
  <c r="AZ36" i="1"/>
  <c r="AY36" i="1"/>
  <c r="AX36" i="1"/>
  <c r="W36" i="1"/>
  <c r="X36" i="1" s="1"/>
  <c r="O36" i="1"/>
  <c r="L36" i="1" s="1"/>
  <c r="U36" i="1" s="1"/>
  <c r="I36" i="1"/>
  <c r="F36" i="1" s="1"/>
  <c r="CK35" i="1"/>
  <c r="CJ35" i="1"/>
  <c r="CI35" i="1"/>
  <c r="CH35" i="1"/>
  <c r="CG35" i="1"/>
  <c r="CF35" i="1"/>
  <c r="CE35" i="1"/>
  <c r="CD35" i="1"/>
  <c r="CC35" i="1"/>
  <c r="CB35" i="1"/>
  <c r="BA35" i="1"/>
  <c r="AZ35" i="1"/>
  <c r="AY35" i="1"/>
  <c r="AX35" i="1"/>
  <c r="W35" i="1"/>
  <c r="X35" i="1" s="1"/>
  <c r="U35" i="1"/>
  <c r="CK34" i="1"/>
  <c r="CI34" i="1"/>
  <c r="CG34" i="1"/>
  <c r="CF34" i="1"/>
  <c r="CE34" i="1"/>
  <c r="CD34" i="1"/>
  <c r="CC34" i="1"/>
  <c r="CB34" i="1"/>
  <c r="BV34" i="1"/>
  <c r="BU34" i="1"/>
  <c r="BT34" i="1"/>
  <c r="BQ34" i="1"/>
  <c r="BP34" i="1"/>
  <c r="BO34" i="1"/>
  <c r="BN34" i="1"/>
  <c r="BM34" i="1"/>
  <c r="BA34" i="1"/>
  <c r="AZ34" i="1"/>
  <c r="AY34" i="1"/>
  <c r="AE34" i="1"/>
  <c r="AE39" i="1" s="1" a="1"/>
  <c r="AE39" i="1" s="1"/>
  <c r="AE41" i="1" s="1"/>
  <c r="AE43" i="1" s="1"/>
  <c r="AE49" i="1" s="1"/>
  <c r="AE56" i="1" s="1"/>
  <c r="AD34" i="1"/>
  <c r="AD39" i="1" s="1" a="1"/>
  <c r="AD39" i="1" s="1"/>
  <c r="AD41" i="1" s="1"/>
  <c r="AD43" i="1" s="1"/>
  <c r="AD49" i="1" s="1"/>
  <c r="AD56" i="1" s="1"/>
  <c r="W34" i="1"/>
  <c r="X34" i="1" s="1"/>
  <c r="S34" i="1"/>
  <c r="S39" i="1" s="1" a="1"/>
  <c r="S39" i="1" s="1"/>
  <c r="S41" i="1" s="1"/>
  <c r="R34" i="1"/>
  <c r="R39" i="1" s="1" a="1"/>
  <c r="R39" i="1" s="1"/>
  <c r="R41" i="1" s="1"/>
  <c r="R43" i="1" s="1"/>
  <c r="R49" i="1" s="1"/>
  <c r="BA33" i="1"/>
  <c r="AZ33" i="1"/>
  <c r="AY33" i="1"/>
  <c r="AX33" i="1"/>
  <c r="X33" i="1"/>
  <c r="W33" i="1"/>
  <c r="U33" i="1"/>
  <c r="CK32" i="1"/>
  <c r="CJ32" i="1"/>
  <c r="CI32" i="1"/>
  <c r="CG32" i="1"/>
  <c r="CF32" i="1"/>
  <c r="CE32" i="1"/>
  <c r="CD32" i="1"/>
  <c r="CC32" i="1"/>
  <c r="CB32" i="1"/>
  <c r="BV32" i="1"/>
  <c r="BU32" i="1"/>
  <c r="BT32" i="1"/>
  <c r="BR32" i="1"/>
  <c r="BQ32" i="1"/>
  <c r="BP32" i="1"/>
  <c r="BO32" i="1"/>
  <c r="BN32" i="1"/>
  <c r="BM32" i="1"/>
  <c r="BA32" i="1"/>
  <c r="AZ32" i="1"/>
  <c r="AY32" i="1"/>
  <c r="AH32" i="1"/>
  <c r="AG32" i="1"/>
  <c r="AG32" i="1" a="1"/>
  <c r="AF32" i="1" a="1"/>
  <c r="AF32" i="1" s="1"/>
  <c r="AE32" i="1"/>
  <c r="AD32" i="1"/>
  <c r="AC32" i="1"/>
  <c r="AB32" i="1"/>
  <c r="AA32" i="1"/>
  <c r="Z32" i="1"/>
  <c r="AX32" i="1" s="1"/>
  <c r="Z32" i="1" a="1"/>
  <c r="Y32" i="1" a="1"/>
  <c r="Y32" i="1" s="1"/>
  <c r="W32" i="1"/>
  <c r="X32" i="1" s="1"/>
  <c r="S32" i="1"/>
  <c r="R32" i="1"/>
  <c r="J32" i="1"/>
  <c r="G32" i="1" a="1"/>
  <c r="G32" i="1" s="1"/>
  <c r="CX31" i="1"/>
  <c r="CK31" i="1"/>
  <c r="CJ31" i="1"/>
  <c r="CI31" i="1"/>
  <c r="CH31" i="1"/>
  <c r="CG31" i="1"/>
  <c r="CF31" i="1"/>
  <c r="CE31" i="1"/>
  <c r="CD31" i="1"/>
  <c r="CC31" i="1"/>
  <c r="CB31" i="1"/>
  <c r="BV31" i="1"/>
  <c r="BU31" i="1"/>
  <c r="BT31" i="1"/>
  <c r="BS31" i="1"/>
  <c r="BR31" i="1"/>
  <c r="BQ31" i="1"/>
  <c r="BP31" i="1"/>
  <c r="BO31" i="1"/>
  <c r="BN31" i="1"/>
  <c r="BM31" i="1"/>
  <c r="BA31" i="1"/>
  <c r="AZ31" i="1"/>
  <c r="AY31" i="1"/>
  <c r="AX31" i="1"/>
  <c r="AS31" i="1"/>
  <c r="AR31" i="1"/>
  <c r="X31" i="1"/>
  <c r="W31" i="1"/>
  <c r="R31" i="1"/>
  <c r="K31" i="1"/>
  <c r="K32" i="1" s="1"/>
  <c r="I31" i="1"/>
  <c r="F31" i="1" s="1"/>
  <c r="CK30" i="1"/>
  <c r="CH30" i="1"/>
  <c r="CF30" i="1"/>
  <c r="CD30" i="1"/>
  <c r="CC30" i="1"/>
  <c r="AH30" i="1"/>
  <c r="X30" i="1"/>
  <c r="W30" i="1"/>
  <c r="O30" i="1"/>
  <c r="O31" i="1" s="1"/>
  <c r="F30" i="1"/>
  <c r="X29" i="1"/>
  <c r="W29" i="1"/>
  <c r="O29" i="1"/>
  <c r="L29" i="1" s="1"/>
  <c r="U29" i="1" s="1"/>
  <c r="I29" i="1"/>
  <c r="F29" i="1" s="1"/>
  <c r="CK28" i="1"/>
  <c r="CJ28" i="1"/>
  <c r="CI28" i="1"/>
  <c r="CH28" i="1"/>
  <c r="CG28" i="1"/>
  <c r="CF28" i="1"/>
  <c r="CE28" i="1"/>
  <c r="CD28" i="1"/>
  <c r="CC28" i="1"/>
  <c r="CB28" i="1"/>
  <c r="BV28" i="1"/>
  <c r="BU28" i="1"/>
  <c r="BT28" i="1"/>
  <c r="BS28" i="1"/>
  <c r="BR28" i="1"/>
  <c r="BQ28" i="1"/>
  <c r="BP28" i="1"/>
  <c r="BO28" i="1"/>
  <c r="BN28" i="1"/>
  <c r="BM28" i="1"/>
  <c r="BA28" i="1"/>
  <c r="AZ28" i="1"/>
  <c r="AY28" i="1"/>
  <c r="AX28" i="1"/>
  <c r="AS28" i="1"/>
  <c r="AR28" i="1"/>
  <c r="W28" i="1"/>
  <c r="X28" i="1" s="1"/>
  <c r="O28" i="1"/>
  <c r="I28" i="1"/>
  <c r="F28" i="1" s="1"/>
  <c r="CK27" i="1"/>
  <c r="CJ27" i="1"/>
  <c r="CI27" i="1"/>
  <c r="CH27" i="1"/>
  <c r="CG27" i="1"/>
  <c r="CF27" i="1"/>
  <c r="CE27" i="1"/>
  <c r="CD27" i="1"/>
  <c r="CC27" i="1"/>
  <c r="CB27" i="1"/>
  <c r="BV27" i="1"/>
  <c r="BU27" i="1"/>
  <c r="BT27" i="1"/>
  <c r="BS27" i="1"/>
  <c r="BR27" i="1"/>
  <c r="BQ27" i="1"/>
  <c r="BP27" i="1"/>
  <c r="BO27" i="1"/>
  <c r="BN27" i="1"/>
  <c r="BM27" i="1"/>
  <c r="BA27" i="1"/>
  <c r="AZ27" i="1"/>
  <c r="AY27" i="1"/>
  <c r="AX27" i="1"/>
  <c r="AS27" i="1"/>
  <c r="AR27" i="1"/>
  <c r="W27" i="1"/>
  <c r="X27" i="1" s="1"/>
  <c r="O27" i="1"/>
  <c r="L27" i="1" s="1"/>
  <c r="U27" i="1" s="1"/>
  <c r="I27" i="1"/>
  <c r="F27" i="1" s="1"/>
  <c r="CK26" i="1"/>
  <c r="CJ26" i="1"/>
  <c r="CI26" i="1"/>
  <c r="CH26" i="1"/>
  <c r="CG26" i="1"/>
  <c r="CF26" i="1"/>
  <c r="CE26" i="1"/>
  <c r="CD26" i="1"/>
  <c r="CC26" i="1"/>
  <c r="CB26" i="1"/>
  <c r="BV26" i="1"/>
  <c r="BU26" i="1"/>
  <c r="BT26" i="1"/>
  <c r="BS26" i="1"/>
  <c r="BR26" i="1"/>
  <c r="BQ26" i="1"/>
  <c r="BP26" i="1"/>
  <c r="BO26" i="1"/>
  <c r="BN26" i="1"/>
  <c r="BM26" i="1"/>
  <c r="BA26" i="1"/>
  <c r="AZ26" i="1"/>
  <c r="AY26" i="1"/>
  <c r="AX26" i="1"/>
  <c r="AS26" i="1"/>
  <c r="AR26" i="1"/>
  <c r="W26" i="1"/>
  <c r="X26" i="1" s="1"/>
  <c r="O26" i="1"/>
  <c r="L26" i="1" s="1"/>
  <c r="U26" i="1" s="1"/>
  <c r="I26" i="1"/>
  <c r="F26" i="1" s="1"/>
  <c r="CK25" i="1"/>
  <c r="CJ25" i="1"/>
  <c r="CI25" i="1"/>
  <c r="CH25" i="1"/>
  <c r="CG25" i="1"/>
  <c r="CF25" i="1"/>
  <c r="CE25" i="1"/>
  <c r="CD25" i="1"/>
  <c r="CC25" i="1"/>
  <c r="CB25" i="1"/>
  <c r="BV25" i="1"/>
  <c r="BU25" i="1"/>
  <c r="BT25" i="1"/>
  <c r="BS25" i="1"/>
  <c r="BR25" i="1"/>
  <c r="BQ25" i="1"/>
  <c r="BP25" i="1"/>
  <c r="BO25" i="1"/>
  <c r="BN25" i="1"/>
  <c r="BM25" i="1"/>
  <c r="BA25" i="1"/>
  <c r="AZ25" i="1"/>
  <c r="AY25" i="1"/>
  <c r="AX25" i="1"/>
  <c r="AS25" i="1"/>
  <c r="AR25" i="1"/>
  <c r="W25" i="1"/>
  <c r="X25" i="1" s="1"/>
  <c r="O25" i="1"/>
  <c r="L25" i="1" s="1"/>
  <c r="U25" i="1" s="1"/>
  <c r="I25" i="1"/>
  <c r="F25" i="1" s="1"/>
  <c r="CK24" i="1"/>
  <c r="CJ24" i="1"/>
  <c r="CI24" i="1"/>
  <c r="CH24" i="1"/>
  <c r="CG24" i="1"/>
  <c r="CF24" i="1"/>
  <c r="CE24" i="1"/>
  <c r="CD24" i="1"/>
  <c r="CC24" i="1"/>
  <c r="CB24" i="1"/>
  <c r="BV24" i="1"/>
  <c r="BU24" i="1"/>
  <c r="BT24" i="1"/>
  <c r="BS24" i="1"/>
  <c r="BR24" i="1"/>
  <c r="BQ24" i="1"/>
  <c r="BP24" i="1"/>
  <c r="BO24" i="1"/>
  <c r="BN24" i="1"/>
  <c r="BM24" i="1"/>
  <c r="BA24" i="1"/>
  <c r="AZ24" i="1"/>
  <c r="AY24" i="1"/>
  <c r="AX24" i="1"/>
  <c r="AS24" i="1"/>
  <c r="AR24" i="1"/>
  <c r="W24" i="1"/>
  <c r="X24" i="1" s="1"/>
  <c r="O24" i="1"/>
  <c r="AH21" i="1" s="1"/>
  <c r="I24" i="1"/>
  <c r="F24" i="1" s="1"/>
  <c r="CK23" i="1"/>
  <c r="CJ23" i="1"/>
  <c r="CI23" i="1"/>
  <c r="CH23" i="1"/>
  <c r="CG23" i="1"/>
  <c r="CF23" i="1"/>
  <c r="CE23" i="1"/>
  <c r="CD23" i="1"/>
  <c r="CC23" i="1"/>
  <c r="CB23" i="1"/>
  <c r="BV23" i="1"/>
  <c r="BU23" i="1"/>
  <c r="BT23" i="1"/>
  <c r="BS23" i="1"/>
  <c r="BR23" i="1"/>
  <c r="BQ23" i="1"/>
  <c r="BP23" i="1"/>
  <c r="BO23" i="1"/>
  <c r="BN23" i="1"/>
  <c r="BM23" i="1"/>
  <c r="BA23" i="1"/>
  <c r="AZ23" i="1"/>
  <c r="AY23" i="1"/>
  <c r="AX23" i="1"/>
  <c r="AS23" i="1"/>
  <c r="AR23" i="1"/>
  <c r="W23" i="1"/>
  <c r="X23" i="1" s="1"/>
  <c r="O23" i="1"/>
  <c r="L23" i="1" s="1"/>
  <c r="U23" i="1" s="1"/>
  <c r="I23" i="1"/>
  <c r="I32" i="1" s="1" a="1"/>
  <c r="BV22" i="1"/>
  <c r="BU22" i="1"/>
  <c r="BT22" i="1"/>
  <c r="BS22" i="1"/>
  <c r="BR22" i="1"/>
  <c r="BQ22" i="1"/>
  <c r="BP22" i="1"/>
  <c r="BO22" i="1"/>
  <c r="BN22" i="1"/>
  <c r="BM22" i="1"/>
  <c r="BA22" i="1"/>
  <c r="AZ22" i="1"/>
  <c r="AY22" i="1"/>
  <c r="AX22" i="1"/>
  <c r="W22" i="1"/>
  <c r="X22" i="1" s="1"/>
  <c r="U22" i="1"/>
  <c r="BV21" i="1"/>
  <c r="BU21" i="1"/>
  <c r="BT21" i="1"/>
  <c r="BS21" i="1"/>
  <c r="BR21" i="1"/>
  <c r="BQ21" i="1"/>
  <c r="BP21" i="1"/>
  <c r="BO21" i="1"/>
  <c r="BN21" i="1"/>
  <c r="BM21" i="1"/>
  <c r="BA21" i="1"/>
  <c r="AZ21" i="1"/>
  <c r="AY21" i="1"/>
  <c r="AX21" i="1"/>
  <c r="W21" i="1"/>
  <c r="X21" i="1" s="1"/>
  <c r="U21" i="1"/>
  <c r="BA20" i="1"/>
  <c r="AZ20" i="1"/>
  <c r="AY20" i="1"/>
  <c r="AX20" i="1"/>
  <c r="W20" i="1"/>
  <c r="X20" i="1" s="1"/>
  <c r="U20" i="1"/>
  <c r="CK19" i="1"/>
  <c r="CI19" i="1"/>
  <c r="CG19" i="1"/>
  <c r="CF19" i="1"/>
  <c r="CE19" i="1"/>
  <c r="CD19" i="1"/>
  <c r="CC19" i="1"/>
  <c r="CB19" i="1"/>
  <c r="BV19" i="1"/>
  <c r="BU19" i="1"/>
  <c r="BT19" i="1"/>
  <c r="BQ19" i="1"/>
  <c r="BP19" i="1"/>
  <c r="BO19" i="1"/>
  <c r="BN19" i="1"/>
  <c r="BM19" i="1"/>
  <c r="BA19" i="1"/>
  <c r="AZ19" i="1"/>
  <c r="AY19" i="1"/>
  <c r="AH19" i="1"/>
  <c r="AG19" i="1" a="1"/>
  <c r="AG19" i="1" s="1"/>
  <c r="AG34" i="1" s="1"/>
  <c r="AG39" i="1" s="1" a="1"/>
  <c r="AG39" i="1" s="1"/>
  <c r="AG41" i="1" s="1"/>
  <c r="AG43" i="1" s="1"/>
  <c r="AG49" i="1" s="1"/>
  <c r="AG56" i="1" s="1" a="1"/>
  <c r="AG56" i="1" s="1"/>
  <c r="AF19" i="1" a="1"/>
  <c r="AF19" i="1" s="1"/>
  <c r="AF34" i="1" s="1"/>
  <c r="AF39" i="1" s="1" a="1"/>
  <c r="AE19" i="1"/>
  <c r="AD19" i="1"/>
  <c r="AC19" i="1"/>
  <c r="AC34" i="1" s="1"/>
  <c r="AC39" i="1" s="1" a="1"/>
  <c r="AC39" i="1" s="1"/>
  <c r="AC41" i="1" s="1"/>
  <c r="AC43" i="1" s="1"/>
  <c r="AC49" i="1" s="1"/>
  <c r="AC56" i="1" s="1"/>
  <c r="AB19" i="1"/>
  <c r="AB34" i="1" s="1"/>
  <c r="AB39" i="1" s="1" a="1"/>
  <c r="AB39" i="1" s="1"/>
  <c r="AB41" i="1" s="1"/>
  <c r="AB43" i="1" s="1"/>
  <c r="AB49" i="1" s="1"/>
  <c r="AA19" i="1"/>
  <c r="AA34" i="1" s="1"/>
  <c r="Z19" i="1"/>
  <c r="Z19" i="1" a="1"/>
  <c r="Y19" i="1" a="1"/>
  <c r="Y19" i="1" s="1"/>
  <c r="X19" i="1"/>
  <c r="W19" i="1"/>
  <c r="S19" i="1"/>
  <c r="R19" i="1"/>
  <c r="P19" i="1" a="1"/>
  <c r="P19" i="1" s="1"/>
  <c r="K19" i="1"/>
  <c r="J19" i="1"/>
  <c r="I19" i="1" a="1"/>
  <c r="G19" i="1" a="1"/>
  <c r="G19" i="1" s="1"/>
  <c r="F19" i="1" a="1"/>
  <c r="CK18" i="1"/>
  <c r="CJ18" i="1"/>
  <c r="CI18" i="1"/>
  <c r="CH18" i="1"/>
  <c r="CG18" i="1"/>
  <c r="CF18" i="1"/>
  <c r="CE18" i="1"/>
  <c r="CD18" i="1"/>
  <c r="CC18" i="1"/>
  <c r="CB18" i="1"/>
  <c r="BV18" i="1"/>
  <c r="BU18" i="1"/>
  <c r="BT18" i="1"/>
  <c r="BS18" i="1"/>
  <c r="BR18" i="1"/>
  <c r="BQ18" i="1"/>
  <c r="BP18" i="1"/>
  <c r="BO18" i="1"/>
  <c r="BN18" i="1"/>
  <c r="BM18" i="1"/>
  <c r="BA18" i="1"/>
  <c r="AZ18" i="1"/>
  <c r="AY18" i="1"/>
  <c r="AX18" i="1"/>
  <c r="AH18" i="1"/>
  <c r="W18" i="1"/>
  <c r="X18" i="1" s="1"/>
  <c r="O18" i="1"/>
  <c r="L18" i="1" s="1"/>
  <c r="U18" i="1" s="1"/>
  <c r="I18" i="1"/>
  <c r="F18" i="1" s="1"/>
  <c r="CK17" i="1"/>
  <c r="CJ17" i="1"/>
  <c r="CI17" i="1"/>
  <c r="CH17" i="1"/>
  <c r="CG17" i="1"/>
  <c r="CF17" i="1"/>
  <c r="CE17" i="1"/>
  <c r="CD17" i="1"/>
  <c r="CC17" i="1"/>
  <c r="CB17" i="1"/>
  <c r="BV17" i="1"/>
  <c r="BU17" i="1"/>
  <c r="BT17" i="1"/>
  <c r="BS17" i="1"/>
  <c r="BR17" i="1"/>
  <c r="BQ17" i="1"/>
  <c r="BP17" i="1"/>
  <c r="BO17" i="1"/>
  <c r="BN17" i="1"/>
  <c r="BM17" i="1"/>
  <c r="BA17" i="1"/>
  <c r="AZ17" i="1"/>
  <c r="AY17" i="1"/>
  <c r="AX17" i="1"/>
  <c r="AH17" i="1"/>
  <c r="W17" i="1"/>
  <c r="X17" i="1" s="1"/>
  <c r="O17" i="1"/>
  <c r="O19" i="1" s="1" a="1"/>
  <c r="I17" i="1"/>
  <c r="F17" i="1" s="1"/>
  <c r="BP14" i="1"/>
  <c r="CK13" i="1"/>
  <c r="CJ13" i="1"/>
  <c r="CI13" i="1"/>
  <c r="CH13" i="1"/>
  <c r="CG13" i="1"/>
  <c r="Z13" i="1"/>
  <c r="Y13" i="1"/>
  <c r="P13" i="1"/>
  <c r="N13" i="1"/>
  <c r="M13" i="1"/>
  <c r="L13" i="1"/>
  <c r="O13" i="1" s="1"/>
  <c r="I13" i="1"/>
  <c r="AH20" i="1" l="1"/>
  <c r="AH23" i="1"/>
  <c r="AH26" i="1"/>
  <c r="L53" i="1"/>
  <c r="AH39" i="1"/>
  <c r="O19" i="1"/>
  <c r="AH34" i="1"/>
  <c r="AH33" i="1"/>
  <c r="AH35" i="1"/>
  <c r="AH52" i="1"/>
  <c r="AH22" i="1"/>
  <c r="L46" i="1"/>
  <c r="U46" i="1" s="1"/>
  <c r="I19" i="1"/>
  <c r="AH24" i="1"/>
  <c r="AH37" i="1"/>
  <c r="AH14" i="1"/>
  <c r="F19" i="1"/>
  <c r="I32" i="1"/>
  <c r="L30" i="1"/>
  <c r="U30" i="1" s="1"/>
  <c r="F47" i="1"/>
  <c r="BR55" i="1"/>
  <c r="I47" i="1"/>
  <c r="J34" i="1"/>
  <c r="J39" i="1" s="1" a="1"/>
  <c r="J39" i="1" s="1"/>
  <c r="J41" i="1" s="1"/>
  <c r="J43" i="1" s="1"/>
  <c r="J49" i="1" s="1"/>
  <c r="G34" i="1"/>
  <c r="G39" i="1" s="1" a="1"/>
  <c r="G39" i="1" s="1"/>
  <c r="G41" i="1" s="1"/>
  <c r="G43" i="1" s="1"/>
  <c r="G49" i="1" s="1"/>
  <c r="G56" i="1" s="1" a="1"/>
  <c r="G56" i="1" s="1"/>
  <c r="AH16" i="1"/>
  <c r="R56" i="1"/>
  <c r="R58" i="1"/>
  <c r="AB58" i="1"/>
  <c r="AB56" i="1"/>
  <c r="AB66" i="1" s="1"/>
  <c r="AH28" i="1"/>
  <c r="L31" i="1"/>
  <c r="U31" i="1" s="1"/>
  <c r="K34" i="1"/>
  <c r="K39" i="1" s="1" a="1"/>
  <c r="K39" i="1" s="1"/>
  <c r="K41" i="1" s="1"/>
  <c r="K43" i="1" s="1"/>
  <c r="K49" i="1" s="1"/>
  <c r="AA58" i="1"/>
  <c r="L28" i="1"/>
  <c r="U28" i="1" s="1"/>
  <c r="AH25" i="1"/>
  <c r="AX19" i="1"/>
  <c r="Z34" i="1"/>
  <c r="BR19" i="1"/>
  <c r="CJ19" i="1"/>
  <c r="O32" i="1"/>
  <c r="AH29" i="1" s="1"/>
  <c r="BR47" i="1"/>
  <c r="CJ47" i="1"/>
  <c r="L54" i="1"/>
  <c r="AH51" i="1"/>
  <c r="AH42" i="1"/>
  <c r="O47" i="1" a="1"/>
  <c r="O47" i="1" s="1"/>
  <c r="AH44" i="1" s="1"/>
  <c r="BS47" i="1"/>
  <c r="BS19" i="1"/>
  <c r="Y34" i="1"/>
  <c r="CH19" i="1"/>
  <c r="BS32" i="1"/>
  <c r="CH32" i="1"/>
  <c r="U45" i="1"/>
  <c r="L47" i="1" a="1"/>
  <c r="O62" i="1" a="1"/>
  <c r="O62" i="1" s="1"/>
  <c r="AH59" i="1" s="1"/>
  <c r="S56" i="1"/>
  <c r="S58" i="1"/>
  <c r="AH15" i="1"/>
  <c r="AH27" i="1"/>
  <c r="F23" i="1"/>
  <c r="F32" i="1" s="1" a="1"/>
  <c r="F32" i="1" s="1"/>
  <c r="L24" i="1"/>
  <c r="U24" i="1" s="1"/>
  <c r="Z62" i="1" a="1"/>
  <c r="Z62" i="1" s="1"/>
  <c r="L52" i="1"/>
  <c r="AX55" i="1"/>
  <c r="L17" i="1"/>
  <c r="L47" i="1" l="1"/>
  <c r="F34" i="1"/>
  <c r="F39" i="1" s="1" a="1"/>
  <c r="F39" i="1" s="1"/>
  <c r="F41" i="1" s="1"/>
  <c r="F43" i="1" s="1"/>
  <c r="F49" i="1" s="1"/>
  <c r="F74" i="1" s="1"/>
  <c r="I34" i="1"/>
  <c r="I39" i="1" s="1" a="1"/>
  <c r="I39" i="1" s="1"/>
  <c r="I41" i="1" s="1"/>
  <c r="I43" i="1" s="1"/>
  <c r="I49" i="1" s="1"/>
  <c r="I75" i="1" s="1"/>
  <c r="J56" i="1"/>
  <c r="J66" i="1" s="1"/>
  <c r="J58" i="1"/>
  <c r="I56" i="1" a="1"/>
  <c r="L19" i="1" a="1"/>
  <c r="L19" i="1" s="1"/>
  <c r="T17" i="1"/>
  <c r="U17" i="1"/>
  <c r="U47" i="1"/>
  <c r="BS34" i="1"/>
  <c r="Y39" i="1" a="1"/>
  <c r="Y39" i="1" s="1"/>
  <c r="CH34" i="1"/>
  <c r="F75" i="1"/>
  <c r="F56" i="1" a="1"/>
  <c r="F56" i="1" s="1"/>
  <c r="L62" i="1" a="1"/>
  <c r="L62" i="1" s="1"/>
  <c r="BR62" i="1"/>
  <c r="AX62" i="1"/>
  <c r="CJ62" i="1"/>
  <c r="Z39" i="1" a="1"/>
  <c r="Z39" i="1" s="1"/>
  <c r="CJ34" i="1"/>
  <c r="BR34" i="1"/>
  <c r="AX34" i="1"/>
  <c r="O34" i="1"/>
  <c r="K56" i="1"/>
  <c r="K66" i="1" s="1"/>
  <c r="K58" i="1"/>
  <c r="K74" i="1" s="1"/>
  <c r="K75" i="1" s="1"/>
  <c r="L32" i="1" a="1"/>
  <c r="L32" i="1" s="1"/>
  <c r="U32" i="1" s="1"/>
  <c r="I56" i="1" l="1"/>
  <c r="I74" i="1"/>
  <c r="CJ39" i="1"/>
  <c r="AX39" i="1"/>
  <c r="BR39" i="1"/>
  <c r="Z41" i="1"/>
  <c r="L34" i="1"/>
  <c r="T19" i="1"/>
  <c r="U19" i="1"/>
  <c r="Y41" i="1"/>
  <c r="BS39" i="1"/>
  <c r="CH39" i="1"/>
  <c r="O39" i="1" a="1"/>
  <c r="O39" i="1" s="1"/>
  <c r="AH31" i="1"/>
  <c r="O41" i="1" l="1"/>
  <c r="AH36" i="1"/>
  <c r="CH41" i="1"/>
  <c r="BS41" i="1"/>
  <c r="Y43" i="1"/>
  <c r="Y49" i="1" s="1"/>
  <c r="L39" i="1" a="1"/>
  <c r="L39" i="1" s="1"/>
  <c r="T34" i="1"/>
  <c r="U34" i="1"/>
  <c r="AX41" i="1"/>
  <c r="Z43" i="1"/>
  <c r="Z49" i="1" s="1"/>
  <c r="CJ41" i="1"/>
  <c r="BR41" i="1"/>
  <c r="Z58" i="1" l="1"/>
  <c r="Z56" i="1" a="1"/>
  <c r="Z56" i="1" s="1"/>
  <c r="BR49" i="1"/>
  <c r="AX49" i="1"/>
  <c r="CJ49" i="1"/>
  <c r="Z75" i="1"/>
  <c r="L41" i="1"/>
  <c r="T39" i="1"/>
  <c r="U39" i="1"/>
  <c r="BS49" i="1"/>
  <c r="Y58" i="1"/>
  <c r="Y56" i="1" a="1"/>
  <c r="Y56" i="1" s="1"/>
  <c r="CH49" i="1"/>
  <c r="O43" i="1"/>
  <c r="AH38" i="1"/>
  <c r="BR75" i="1" l="1"/>
  <c r="AX75" i="1"/>
  <c r="BS56" i="1"/>
  <c r="Y66" i="1"/>
  <c r="CH56" i="1"/>
  <c r="CH58" i="1"/>
  <c r="BS58" i="1"/>
  <c r="L43" i="1"/>
  <c r="U41" i="1"/>
  <c r="T41" i="1"/>
  <c r="O49" i="1"/>
  <c r="AH40" i="1"/>
  <c r="Z66" i="1"/>
  <c r="CJ56" i="1"/>
  <c r="AX56" i="1"/>
  <c r="BR56" i="1"/>
  <c r="AX58" i="1"/>
  <c r="Z74" i="1"/>
  <c r="BR58" i="1"/>
  <c r="CJ58" i="1"/>
  <c r="BR74" i="1" l="1"/>
  <c r="AX74" i="1"/>
  <c r="O56" i="1" a="1"/>
  <c r="O56" i="1" s="1"/>
  <c r="AH46" i="1"/>
  <c r="O58" i="1"/>
  <c r="L49" i="1"/>
  <c r="U43" i="1"/>
  <c r="CH66" i="1"/>
  <c r="BS66" i="1"/>
  <c r="AX66" i="1"/>
  <c r="CJ66" i="1"/>
  <c r="BR66" i="1"/>
  <c r="L58" i="1" l="1"/>
  <c r="L74" i="1" s="1"/>
  <c r="L75" i="1" s="1"/>
  <c r="U49" i="1"/>
  <c r="L56" i="1" a="1"/>
  <c r="L56" i="1" s="1"/>
  <c r="L66" i="1" s="1"/>
  <c r="AH55" i="1"/>
  <c r="O74" i="1"/>
  <c r="AH53" i="1"/>
  <c r="O66" i="1"/>
  <c r="AH63" i="1" s="1"/>
  <c r="O75" i="1" l="1"/>
  <c r="AH72" i="1" s="1"/>
  <c r="AH71"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<sst xmlns="http://schemas.openxmlformats.org/spreadsheetml/2006/main" count="196" uniqueCount="141">
  <si>
    <t>UFO MOVIEZ INDIA LIMITED</t>
  </si>
  <si>
    <t>Valuable Techno Park, Plot No.53/1, Road No.07, Marol,
MIDC, Andheri (East), Mumbai- 400 093</t>
  </si>
  <si>
    <t>Email: investors@ufomoviez.com I Website: www.ufomoviez.com</t>
  </si>
  <si>
    <t>CIN: L22120MH2004PLC285453</t>
  </si>
  <si>
    <t>STATEMENT OF STANDALONE AND CONSOLIDATED FINANCIAL RESULTS FOR THE QUARTER ENDED 30 JUNE 2026</t>
  </si>
  <si>
    <t>Rs. in Lacs</t>
  </si>
  <si>
    <t>Sr. 
No.</t>
  </si>
  <si>
    <t xml:space="preserve">Particulars </t>
  </si>
  <si>
    <t>Standalone</t>
  </si>
  <si>
    <t>Consolidated</t>
  </si>
  <si>
    <t>standalone</t>
  </si>
  <si>
    <t>Consol</t>
  </si>
  <si>
    <t>Q2</t>
  </si>
  <si>
    <t>Q1</t>
  </si>
  <si>
    <t>Quarter ended</t>
  </si>
  <si>
    <t>Year ended</t>
  </si>
  <si>
    <t>9 months ended</t>
  </si>
  <si>
    <t>9 Months ended</t>
  </si>
  <si>
    <t>9 months</t>
  </si>
  <si>
    <t>Restated</t>
  </si>
  <si>
    <t>Standalone June 2</t>
  </si>
  <si>
    <t>Consol June 2</t>
  </si>
  <si>
    <t>Standalone Dec  22</t>
  </si>
  <si>
    <t>Consol Dec  22</t>
  </si>
  <si>
    <t>Unaudited
Refer Note 1</t>
  </si>
  <si>
    <t>Audited</t>
  </si>
  <si>
    <t>Restated
Refer Note 3</t>
  </si>
  <si>
    <t>Unaudited</t>
  </si>
  <si>
    <t>Restated
Refer note 3</t>
  </si>
  <si>
    <t>Unaudited
Refer note 3</t>
  </si>
  <si>
    <t>H1FY23</t>
  </si>
  <si>
    <t>Q1 FY24</t>
  </si>
  <si>
    <t>H1 FY24</t>
  </si>
  <si>
    <t>Standalone June</t>
  </si>
  <si>
    <t>Consol June</t>
  </si>
  <si>
    <t>(Audited)</t>
  </si>
  <si>
    <t xml:space="preserve">
(Unaudited) 
</t>
  </si>
  <si>
    <t>(Unaudited)</t>
  </si>
  <si>
    <t>Pasted from linked figures</t>
  </si>
  <si>
    <t>Differences total</t>
  </si>
  <si>
    <t>(Audited) 
Refer Note 1</t>
  </si>
  <si>
    <t>(Audited)
Refer Note 1</t>
  </si>
  <si>
    <t>Income from operations</t>
  </si>
  <si>
    <t>Consol Dec 9 moths</t>
  </si>
  <si>
    <t>Consol Dec 3 moths</t>
  </si>
  <si>
    <t>Standalone Dec 9 moths</t>
  </si>
  <si>
    <t>Standalone Dec 3 moths</t>
  </si>
  <si>
    <t>Net sales / income from operations</t>
  </si>
  <si>
    <t>Other income</t>
  </si>
  <si>
    <t>The Compensation Committee of the Board of Directors of the Company has in the past granted 1,196,000 employee stock options to the eligible employees of the Company and its subsidiary companies under its Employee Stock Option Scheme 2014 (ESOP 2014). Out of these options, till March 31, 2025, 1,064,023 options have been exercised by the eligible employees and 109,752 options have lapsed due to the resignation of eligible employees. During the year ended March 31, 2026, further no options have been exercised by the eligible employees and 12,225 options have lapsed. As at March 31, 2026, 10,000 options are available to be exercised by eligible employees.</t>
  </si>
  <si>
    <t>Total income from operations</t>
  </si>
  <si>
    <t>Expenses</t>
  </si>
  <si>
    <t>(a) Operating direct costs</t>
  </si>
  <si>
    <t xml:space="preserve">    - Cost of consumables, spares and content consumed</t>
  </si>
  <si>
    <t xml:space="preserve">    - Purchases of digital cinema equipment and lamps</t>
  </si>
  <si>
    <t xml:space="preserve">    - Changes in inventories</t>
  </si>
  <si>
    <t xml:space="preserve">    - Advertisement revenue share</t>
  </si>
  <si>
    <t xml:space="preserve">    - Virtual print fees sharing</t>
  </si>
  <si>
    <t xml:space="preserve">    - Other operating direct cost</t>
  </si>
  <si>
    <t xml:space="preserve">(b) Employee benefits expense </t>
  </si>
  <si>
    <t>(c) Provision for Impairment/write off of investments in and loans to associates and subsidiaries</t>
  </si>
  <si>
    <t>(d) Other expenses</t>
  </si>
  <si>
    <t>Total expenses</t>
  </si>
  <si>
    <t>Earnings before interest, tax, depreciation and amortisation (EBITDA) (1-2)</t>
  </si>
  <si>
    <t>On November 04, 2025, the Nomination and remuneration committee has approved Annual performance incentive, basis which the Company/ Group has accrued provision of Rs. 135 lakhs during the quarter ended December 31, 2025.</t>
  </si>
  <si>
    <t>On 21 November 2025, the Ministry of Labour and Employment enacted the Code on Wages, 2019, the Code on Social Security, 2020, the Industrial Relations Code, 2020 and the Occupational Safety, Health and Working Conditions Code, 2020 (collectively referred to as the “Labour Codes”). The Labour Codes consolidate various existing labour laws and introduce certain changes, including a harmonised definition of wages, which may impact the computation of employee benefit obligations such as gratuity. Based on the current assessment, the impact of the aforesaid changes is not material to the financial results of the Company for the year ended March 31, 2026. The Company continues to monitor developments relating to the Labour Codes and will assess the impact, if any, on the measurement of employee benefit obligations in future periods.</t>
  </si>
  <si>
    <t>Depreciation and amortisation expense</t>
  </si>
  <si>
    <t>Finance cost</t>
  </si>
  <si>
    <t xml:space="preserve">Finance income </t>
  </si>
  <si>
    <t>Profit before share of profit from Associates, Exceptional items and tax</t>
  </si>
  <si>
    <t>Share of profit of associates (net of taxes)</t>
  </si>
  <si>
    <t>Profit before Exceptional items and Tax</t>
  </si>
  <si>
    <t xml:space="preserve">Exceptional Items </t>
  </si>
  <si>
    <t>Profit before Tax</t>
  </si>
  <si>
    <t>Tax expense</t>
  </si>
  <si>
    <t xml:space="preserve">    - Current tax</t>
  </si>
  <si>
    <t xml:space="preserve">    - Deferred tax charge/(credit)</t>
  </si>
  <si>
    <t>Total tax expense</t>
  </si>
  <si>
    <t>Profit for the period (11 - 12)</t>
  </si>
  <si>
    <t>Other comprehensive income (OCI)</t>
  </si>
  <si>
    <r>
      <rPr>
        <b/>
        <sz val="15"/>
        <color theme="1"/>
        <rFont val="Calibri"/>
        <family val="2"/>
        <scheme val="minor"/>
      </rPr>
      <t>A</t>
    </r>
    <r>
      <rPr>
        <sz val="15"/>
        <color theme="1"/>
        <rFont val="Calibri"/>
        <family val="2"/>
        <scheme val="minor"/>
      </rPr>
      <t xml:space="preserve">    (i)  Items that will not be subsequently reclassified to profit or
            loss</t>
    </r>
  </si>
  <si>
    <t xml:space="preserve">      (ii)  Income tax relating to items that will not be
             reclassified to profit or loss</t>
  </si>
  <si>
    <r>
      <rPr>
        <b/>
        <sz val="15"/>
        <color theme="1"/>
        <rFont val="Calibri"/>
        <family val="2"/>
        <scheme val="minor"/>
      </rPr>
      <t>B</t>
    </r>
    <r>
      <rPr>
        <sz val="15"/>
        <color theme="1"/>
        <rFont val="Calibri"/>
        <family val="2"/>
        <scheme val="minor"/>
      </rPr>
      <t xml:space="preserve">    (i) Items that will be subsequently reclassified to profit or loss</t>
    </r>
  </si>
  <si>
    <t xml:space="preserve">      (ii) Income tax relating to items that will be
            reclassified to profit or loss</t>
  </si>
  <si>
    <t>Total comprehensive income/(loss) for the period</t>
  </si>
  <si>
    <t>Net profit attributable to</t>
  </si>
  <si>
    <t>a) Equity shareholders of the company</t>
  </si>
  <si>
    <t>b) Non-controlling interest</t>
  </si>
  <si>
    <t>Other comprehensive income attributable to</t>
  </si>
  <si>
    <t>Total comprehensive income for the period attributable to</t>
  </si>
  <si>
    <t xml:space="preserve">    Paid-up equity share capital 
    (Face Value of Rs. 10/- each)</t>
  </si>
  <si>
    <t>Other equity</t>
  </si>
  <si>
    <t>Earnings per share of Rs. 10/- each (not annualized):</t>
  </si>
  <si>
    <t>(a) Basic (in Rs.)</t>
  </si>
  <si>
    <t>(b) Diluted (in Rs.)</t>
  </si>
  <si>
    <t>Done</t>
  </si>
  <si>
    <t>Particulars</t>
  </si>
  <si>
    <t>No. of share o/s</t>
  </si>
  <si>
    <t>Weighted no. of share o/s</t>
  </si>
  <si>
    <t>No. of share o/s before option granted</t>
  </si>
  <si>
    <t>No. of share o/s preferential issue</t>
  </si>
  <si>
    <t>Weighted average number of shares outstanding after preferential issue</t>
  </si>
  <si>
    <t>Diff</t>
  </si>
  <si>
    <t>Other Exps</t>
  </si>
  <si>
    <t>Difference</t>
  </si>
  <si>
    <t>Revised income</t>
  </si>
  <si>
    <t>Impact in income</t>
  </si>
  <si>
    <t>Revised Exps</t>
  </si>
  <si>
    <t>Impact in Exps</t>
  </si>
  <si>
    <t xml:space="preserve">EBITDA as per version 6 </t>
  </si>
  <si>
    <t>Weighted average no. of shares for EPS</t>
  </si>
  <si>
    <t>Weighted average no. of shares for DPS</t>
  </si>
  <si>
    <t>Notes to Standalone and consolidated financial results</t>
  </si>
  <si>
    <t>The above standalone and consolidated financial results for the quarter ended June 30, 2026 of UFO Moviez India Limited (''the Company'') have been reviewed by the Audit Committee and approved by the Board of Directors at their meeting held on July 28, 2026. The Statutory Auditors of the Company have carried out Limited Review of the above standalone and consolidated financial results pursuant to Regulation 33 of the Securities and Exchange Board India (Listing Obligations and Disclosure Requirements) Regulation, 2015 as amended and issued unmodified review reports. The figures for the quarter ended as on March 31, 2026 are the balancing figures between the audited figures in respect of the full financial year and the published year to date figures up to the end of the third quarter. Also, the figures up to the third quarter were subject to limited review.</t>
  </si>
  <si>
    <t xml:space="preserve">3. The uncertainty on account of Covid- 19 outbreak continued to have adverse effect across the world economies including India in first half of this financial year. The second wave started tapering off towards the end of June/beginning of July 2021. However, various State Governments allowed Cinemas to re-open from July/August 2021 in a phased manner with restrictions and Standard Operating Procedures (SOPs). The key States of Maharashtra and Kerala allowed opening of cinemas only from end of October/beginning of November 2021 and various regional &amp; Hindi movies also started releasing. Third wave which was due to omicron a new variant of Covid was the shortest as compared to the previous two waves. It started during the last week of December 2021 and lasted till the first week of February 22. Majority of Cinemas were operational during early Q4 (with exception of Delhi and Haryana which were shut during January 2022) with various capacity restrictions but with limited or no content. Restrictions on cinema operations started easing from the1st week of February 22 and by the first week of March'22, all restrictions were eased. </t>
  </si>
  <si>
    <t>We continued with our strategy of keeping check on controllable costs and for having adequate liquidity on our balance sheet. The Company has raised preferential Equity aggregating to Rs. 9,682.87 lacs – refer Note 2.</t>
  </si>
  <si>
    <t>The management of the Company has carried out an assessment of the appropriateness of the going‐concern assumption, impairment of assets and other related aspects. The management and the Board of Directors believe that the Company would be able to meet its financial obligations in the foreseeable future based on the actions like cost optimization &amp; fund raising done in this quarter. Accordingly, management believes that long term drivers of business are intact and does not anticipate any material medium to long term risks to the business</t>
  </si>
  <si>
    <t>2. The Group has assessed the possible impact of COVID-19 on its financial statements based on the internal and external information available upto the date of approval of these financial results and concluded that no adjustment is required in these results. The Group continues to monitor the future economic conditions.</t>
  </si>
  <si>
    <t xml:space="preserve">4. The Board of Directors of the Company at its meeting held on September 21, 2020 had approved the following investments:
a. Investment up to Rs. 275 lacs [up to Rs. 50 lacs through equity shares and up to Rs. 225 lacs though non-cumulative optionally convertible redeemable preference shares (NCOCRPS)] in Plexigo Entertainment Private Limited (formerly known as SAPJ Media and Entertainment Private Limited);
b. Investment up to Rs. 360 lacs (up to Rs. 50 lacs through equity shares and up to Rs. 310 lacs though NCOCRPS) in Zinglin Media Private Limited (formerly known as PJSA Technosoft Private Limited).
Accordingly, till the year end March 31, 2021, the Company has made an investment of Rs. 150 lacs in Plexigo, subscribing to 5,00,000 equity shares of Rs. 10 each and 10,000 NCOCRPS of Rs. 1,000 each and Rs. 250 lacs in Zinglin, subscribing to 5,00,000 equity shares of Rs. 10 each and 20,000 NCOCRPS of Rs. 1,000 each.
During the year ended March 31, 2022, the Company has further invested an amount of Rs. 100 lacs by subscribing to 10,000 NCOCRPS of Plexigo and Rs. 159.91 lacs by subscribing to 15,991 NCOCRPS of Zinglin.
As on the date of the result, the Company has invested an aggregate amount of Rs. 251 lacs in Plexigo and Rs. 410.91 lacs in Zinglin.
Post the aforesaid allotments, the Company continues to hold 100% voting rights in Plexigo and Zinglin.
</t>
  </si>
  <si>
    <t>5. The Board of Directors of the Company hereby approves a further investment of up to Rs.500 lacs (in one or more tranches) by way of equity shares in Nova Cinemaz Private Limited (erstwhile "Valuable Digital Screens Private Limited" ) , its wholly owned subsidiary, for its NOVA EUC business.
Accordingly, the Company has made an investment of Rs. 125 lacs in Nova Cinemaz Private Limited, subscribing to 12,50,000 equity shares of Rs. 10 each, allotment of which has been approved by the Board of Directors of Nova Cinemaz Private Limited at its meeting held on March 28, 2022
Post the aforesaid allotments, the Company continues to hold 100% voting rights in Nova Cinemaz Private Limited</t>
  </si>
  <si>
    <t xml:space="preserve">6. Out of total 38,78,975 share warrants of Cinestaan Digital Private Limited (CDPL), till the year end March 31, 2021, the Company has exercised 12,55,094 share warrants by making payment of Rs. 485.35 lacs @ Rs. 38.67 per share for 12,55,094 equity shares issued against these warrants.
On May 27, 2021, the Company further exercised 2,50,840 warrants of Cinestaan Digital Private Limited (CDPL) by making payment of Rs. 97 lacs @ 38.67 per share for 2,50,840 equity shares issued against these warrants. Post the conversions, the Company holds 33.08% of voting rights of CDPL.
</t>
  </si>
  <si>
    <t xml:space="preserve">7. On October 12, 2020, the Board of Directors of Scrabble Entertainment Limited (SEL), a wholly owned subsidiary of the Company, had approved an investment of up to Rs. 800 lacs in Mumbai Movie Studios Private Limited (MMSPL). Accordingly, till the year end March 31, 2021, SEL made an investment of Rs. 37.50 lacs , subscribing to 3,75,000 number of equity shares of Rs. 10 each and Rs. 337 lacs, subscribing to 75,00,000 Non-Cumulative Optionally Convertible Redeemable Preference Shares (“NCOCRPS”) of Rs. 10 each, paid up value per share is Rs. 4.5.  Post this acquisition, SEL holds 30.74% stake in MMSPL and it has been treated as an associate for the purpose of accounting. 
Further on December 09, 2021, SEL made additional investment of Rs. 262.50 lacs towards 2nd call of Rs. 3.5 per share.
</t>
  </si>
  <si>
    <t>The Compensation Committee of the Board of Directors of the Company has in the past granted 1,196,000 employee stock options to the eligible employees of the Company and its subsidiary companies under its Employee Stock Option Scheme 2014 (ESOP 2014). Out of these options, till March 31, 2026, 1,064,023 options have been exercised by the eligible employees and 121,977 options have lapsed due to the resignation of eligible employees. During the quarter ended June 30, 2026, 10,000 options have been exercised by the eligible employees. As at June 30, 2026, no further options are available to be exercised by eligible employees.</t>
  </si>
  <si>
    <t>On March  18, 2025, the National Company Law Tribunal (NCLT) has approved scheme of arrangement for the amalgamation of Company’s  two wholly owned subsidiaries viz. Scrabble Digital Limited (“SDL”) and UFO Software Technologies Private Limited (“USTPL), (together referred to as the "merging companies") with UFO Moviez India Limited (“the Transferee Company” or “UFO”) ("the Scheme") under Sections 230 to 232 read with Section 66 and Section 52 and other applicable provisions of the Companies Act, 2013 from appointed date April 01, 2024. The Scheme is effective from the appointed date of April 1, 2024 for the amalgamation of SDL and USTPL with the Company under common control during the quarter ended 31 March 2025, the amalgamation has been accounted using pooling of interest method as prescribed under Appendix C of Indian Accounting Standard ("Ind AS") 103 - "Business Combination" i.e. April 1, 2023 notified under Section 133 of the Act read with relevant rules issued thereunder and/ or such other applicable accounting standard prescribed under the Act. However, this has no impact in the consolidated financial results. In standalone financial results, the figures of the corresponding nine months ended December 31, 2024 have been restated to give the effect of amalgamation in accordance with the scheme as follows:</t>
  </si>
  <si>
    <t>Rs in lakhs</t>
  </si>
  <si>
    <t>Nine Months ended December 31, 2024</t>
  </si>
  <si>
    <t xml:space="preserve">As reported </t>
  </si>
  <si>
    <t xml:space="preserve">Restated </t>
  </si>
  <si>
    <t>Total Income</t>
  </si>
  <si>
    <t xml:space="preserve">Profit/ (loss) after Tax </t>
  </si>
  <si>
    <t xml:space="preserve">Based on the management approach, the performance of digital cinema services including new ventures and the sale of digital cinema equipment is evaluated currently as single operating segment.     </t>
  </si>
  <si>
    <t>The previous year/period figures have been regrouped/reclassified, where necessary.</t>
  </si>
  <si>
    <t>For and on behalf of the Board of Directors</t>
  </si>
  <si>
    <t>of UFO Moviez India Limited</t>
  </si>
  <si>
    <t>Rajesh Mishra</t>
  </si>
  <si>
    <t>Executive Director and Group CEO</t>
  </si>
  <si>
    <t>Place : Mumbai</t>
  </si>
  <si>
    <t>Date: July 28, 2026</t>
  </si>
  <si>
    <t>During previous year, the Compensation Committee of the Board of Directors of the Company at its meeting held on 15 January 2021, granted 10,93,700 Options to the eligible employees of the Company and subsidiary Companies under its Employee Stock Option Scheme 2014 (ESOP 2014).</t>
  </si>
  <si>
    <t>During the year ended March 31, 2022, Further on January 24, 2022, the Compensation Committee of the Board of Directors of the Company at its meeting held, granted 23,700 Options to the eligible employees of the subsidiary Companies of the Company under its Employee Stock Option Scheme 2014 (ESOP 2014).</t>
  </si>
  <si>
    <t>Out of total options 11,17,400 which is including option granted on January 24, 2022, 47,775 options has been lapsed due to resignation of eligible employees and 290,409 options has been exercised by the eligible employees.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</si>
</sst>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 #,##0_ ;_ * \-#,##0_ ;_ * &quot;-&quot;_ ;_ @_ "/>
    <numFmt numFmtId="43" formatCode="_ * #,##0.00_ ;_ * \-#,##0.00_ ;_ * &quot;-&quot;??_ ;_ @_ "/>
    <numFmt numFmtId="164" formatCode="_ * #,##0_ ;_ * \-#,##0_ ;_ * &quot;-&quot;??_ ;_ @_ "/>
    <numFmt numFmtId="165" formatCode="0.0%"/>
    <numFmt numFmtId="166" formatCode="_-* #,##0_-;\-* #,##0_-;_-* &quot;-&quot;_-;_-@_-"/>
    <numFmt numFmtId="167" formatCode="_(* #,##0_);_(* \(#,##0\);_(* &quot;-&quot;??_);_(@_)"/>
    <numFmt numFmtId="168" formatCode="_ * #,##0.00_ ;_ * \-#,##0.00_ ;_ * &quot;-&quot;_ ;_ @_ "/>
    <numFmt numFmtId="169" formatCode="_(* #,##0.00_);_(* \(#,##0.00\);_(* &quot;-&quot;??_);_(@_)"/>
    <numFmt numFmtId="170" formatCode="0.0"/>
    <numFmt numFmtId="171" formatCode="_-* #,##0.00_-;\-* #,##0.00_-;_-* &quot;-&quot;_-;_-@_-"/>
    <numFmt numFmtId="172" formatCode="_-* #,##0.00000_-;\-* #,##0.00000_-;_-* &quot;-&quot;_-;_-@_-"/>
    <numFmt numFmtId="173" formatCode="_ * #,##0.000_ ;_ * \-#,##0.000_ ;_ * &quot;-&quot;??_ ;_ @_ "/>
    <numFmt numFmtId="174" formatCode="0_);\(0\)"/>
    <numFmt numFmtId="175" formatCode="&quot;₹&quot;\ #,##0.00"/>
  </numFmts>
  <fonts count="43">
    <font>
      <sz val="10"/>
      <name val="Arial"/>
      <charset val="134"/>
    </font>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b/>
      <sz val="14"/>
      <color theme="1"/>
      <name val="Calibri"/>
      <family val="2"/>
      <scheme val="minor"/>
    </font>
    <font>
      <b/>
      <sz val="14"/>
      <color rgb="FFFF0000"/>
      <name val="Calibri"/>
      <family val="2"/>
      <scheme val="minor"/>
    </font>
    <font>
      <b/>
      <sz val="11"/>
      <name val="Calibri"/>
      <family val="2"/>
      <scheme val="minor"/>
    </font>
    <font>
      <sz val="10"/>
      <color theme="1"/>
      <name val="Arial"/>
      <family val="2"/>
    </font>
    <font>
      <sz val="11"/>
      <name val="Calibri"/>
      <family val="2"/>
      <scheme val="minor"/>
    </font>
    <font>
      <sz val="10"/>
      <name val="Arial"/>
      <family val="2"/>
    </font>
    <font>
      <b/>
      <i/>
      <sz val="12"/>
      <color theme="1"/>
      <name val="Calibri"/>
      <family val="2"/>
      <scheme val="minor"/>
    </font>
    <font>
      <i/>
      <sz val="14"/>
      <color theme="1"/>
      <name val="Calibri"/>
      <family val="2"/>
      <scheme val="minor"/>
    </font>
    <font>
      <b/>
      <i/>
      <sz val="11"/>
      <color theme="1"/>
      <name val="Calibri"/>
      <family val="2"/>
      <scheme val="minor"/>
    </font>
    <font>
      <b/>
      <sz val="12"/>
      <color theme="1"/>
      <name val="Calibri"/>
      <family val="2"/>
      <scheme val="minor"/>
    </font>
    <font>
      <b/>
      <sz val="13"/>
      <color theme="1"/>
      <name val="Calibri"/>
      <family val="2"/>
      <scheme val="minor"/>
    </font>
    <font>
      <b/>
      <sz val="12"/>
      <name val="Calibri"/>
      <family val="2"/>
      <scheme val="minor"/>
    </font>
    <font>
      <b/>
      <sz val="11"/>
      <color rgb="FFFF0000"/>
      <name val="Calibri"/>
      <family val="2"/>
      <scheme val="minor"/>
    </font>
    <font>
      <sz val="14"/>
      <name val="Calibri"/>
      <family val="2"/>
      <scheme val="minor"/>
    </font>
    <font>
      <sz val="14"/>
      <color theme="1"/>
      <name val="Calibri"/>
      <family val="2"/>
      <scheme val="minor"/>
    </font>
    <font>
      <sz val="13"/>
      <color theme="1"/>
      <name val="Calibri"/>
      <family val="2"/>
      <scheme val="minor"/>
    </font>
    <font>
      <sz val="13"/>
      <name val="Calibri"/>
      <family val="2"/>
      <scheme val="minor"/>
    </font>
    <font>
      <sz val="12"/>
      <color theme="1"/>
      <name val="Calibri"/>
      <family val="2"/>
      <scheme val="minor"/>
    </font>
    <font>
      <b/>
      <sz val="15"/>
      <color theme="1"/>
      <name val="Calibri"/>
      <family val="2"/>
      <scheme val="minor"/>
    </font>
    <font>
      <b/>
      <sz val="13"/>
      <name val="Calibri"/>
      <family val="2"/>
      <scheme val="minor"/>
    </font>
    <font>
      <sz val="15"/>
      <color theme="1"/>
      <name val="Calibri"/>
      <family val="2"/>
      <scheme val="minor"/>
    </font>
    <font>
      <sz val="13"/>
      <color theme="0"/>
      <name val="Calibri"/>
      <family val="2"/>
      <scheme val="minor"/>
    </font>
    <font>
      <sz val="16"/>
      <name val="Calibri"/>
      <family val="2"/>
      <scheme val="minor"/>
    </font>
    <font>
      <b/>
      <sz val="13"/>
      <color theme="0"/>
      <name val="Calibri"/>
      <family val="2"/>
      <scheme val="minor"/>
    </font>
    <font>
      <sz val="16"/>
      <color theme="1"/>
      <name val="Calibri"/>
      <family val="2"/>
      <scheme val="minor"/>
    </font>
    <font>
      <b/>
      <sz val="14"/>
      <name val="Calibri"/>
      <family val="2"/>
      <scheme val="minor"/>
    </font>
    <font>
      <sz val="11"/>
      <name val="Arial"/>
      <family val="2"/>
    </font>
    <font>
      <b/>
      <sz val="16"/>
      <name val="Calibri"/>
      <family val="2"/>
      <scheme val="minor"/>
    </font>
    <font>
      <b/>
      <sz val="15"/>
      <name val="Calibri"/>
      <family val="2"/>
      <scheme val="minor"/>
    </font>
    <font>
      <sz val="12"/>
      <name val="Calibri"/>
      <family val="2"/>
      <scheme val="minor"/>
    </font>
    <font>
      <b/>
      <sz val="12.5"/>
      <name val="Calibri"/>
      <family val="2"/>
      <scheme val="minor"/>
    </font>
    <font>
      <sz val="12.5"/>
      <name val="Calibri"/>
      <family val="2"/>
      <scheme val="minor"/>
    </font>
    <font>
      <b/>
      <sz val="12.5"/>
      <color theme="1"/>
      <name val="Calibri"/>
      <family val="2"/>
      <scheme val="minor"/>
    </font>
    <font>
      <sz val="12.5"/>
      <color theme="0"/>
      <name val="Calibri"/>
      <family val="2"/>
      <scheme val="minor"/>
    </font>
    <font>
      <sz val="12.5"/>
      <color rgb="FFC00000"/>
      <name val="Calibri"/>
      <family val="2"/>
      <scheme val="minor"/>
    </font>
  </fonts>
  <fills count="3">
    <fill>
      <patternFill patternType="none"/>
    </fill>
    <fill>
      <patternFill patternType="gray125"/>
    </fill>
    <fill>
      <patternFill patternType="solid">
        <fgColor rgb="FFFFFF00"/>
        <bgColor indexed="64"/>
      </patternFill>
    </fill>
  </fills>
  <borders count="14">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indexed="64"/>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bottom/>
      <diagonal/>
    </border>
  </borders>
  <cellStyleXfs count="10">
    <xf numFmtId="0" fontId="0" fillId="0" borderId="0" applyNumberFormat="0" applyAlignment="0" applyProtection="0"/>
    <xf numFmtId="166" fontId="13" fillId="0" borderId="0" applyFont="0" applyFill="0" applyBorder="0" applyAlignment="0" applyProtection="0"/>
    <xf numFmtId="165" fontId="11" fillId="0" borderId="0" applyFont="0" applyFill="0" applyBorder="0" applyAlignment="0" applyProtection="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cellStyleXfs>
  <cellXfs count="390">
    <xf numFmtId="0" fontId="0" fillId="0" borderId="0" xfId="0"/>
    <xf numFmtId="0" fontId="7" fillId="0" borderId="0" xfId="3" applyFont="1" applyAlignment="1">
      <alignment vertical="center"/>
    </xf>
    <xf numFmtId="0" fontId="8" fillId="0" borderId="0" xfId="3" applyFont="1" applyAlignment="1">
      <alignment vertical="center"/>
    </xf>
    <xf numFmtId="0" fontId="9" fillId="0" borderId="0" xfId="3" applyFont="1" applyAlignment="1">
      <alignment vertical="center"/>
    </xf>
    <xf numFmtId="164" fontId="8" fillId="0" borderId="0" xfId="3" applyNumberFormat="1" applyFont="1" applyAlignment="1">
      <alignment vertical="center"/>
    </xf>
    <xf numFmtId="164" fontId="8" fillId="2" borderId="0" xfId="3" applyNumberFormat="1" applyFont="1" applyFill="1" applyAlignment="1">
      <alignment vertical="center"/>
    </xf>
    <xf numFmtId="2" fontId="8" fillId="0" borderId="0" xfId="3" applyNumberFormat="1" applyFont="1" applyAlignment="1">
      <alignment vertical="center"/>
    </xf>
    <xf numFmtId="43" fontId="8" fillId="0" borderId="0" xfId="3" applyNumberFormat="1" applyFont="1" applyAlignment="1">
      <alignment vertical="center"/>
    </xf>
    <xf numFmtId="0" fontId="2" fillId="0" borderId="0" xfId="3"/>
    <xf numFmtId="0" fontId="4" fillId="0" borderId="0" xfId="3" applyFont="1"/>
    <xf numFmtId="0" fontId="6" fillId="0" borderId="0" xfId="3" applyFont="1"/>
    <xf numFmtId="0" fontId="5" fillId="0" borderId="0" xfId="3" applyFont="1" applyAlignment="1">
      <alignment vertical="center"/>
    </xf>
    <xf numFmtId="164" fontId="3" fillId="0" borderId="0" xfId="3" applyNumberFormat="1" applyFont="1" applyAlignment="1">
      <alignment vertical="center"/>
    </xf>
    <xf numFmtId="164" fontId="3" fillId="2" borderId="0" xfId="3" applyNumberFormat="1" applyFont="1" applyFill="1" applyAlignment="1">
      <alignment vertical="center"/>
    </xf>
    <xf numFmtId="2" fontId="3" fillId="0" borderId="0" xfId="3" applyNumberFormat="1" applyFont="1" applyAlignment="1">
      <alignment vertical="center"/>
    </xf>
    <xf numFmtId="43" fontId="3" fillId="0" borderId="0" xfId="3" applyNumberFormat="1" applyFont="1" applyAlignment="1">
      <alignment vertical="center"/>
    </xf>
    <xf numFmtId="0" fontId="10" fillId="0" borderId="0" xfId="3" applyFont="1" applyAlignment="1">
      <alignment vertical="center"/>
    </xf>
    <xf numFmtId="165" fontId="10" fillId="0" borderId="0" xfId="2" applyFont="1" applyFill="1" applyAlignment="1">
      <alignment vertical="center"/>
    </xf>
    <xf numFmtId="165" fontId="10" fillId="2" borderId="0" xfId="2" applyFont="1" applyFill="1" applyAlignment="1">
      <alignment vertical="center"/>
    </xf>
    <xf numFmtId="2" fontId="10" fillId="0" borderId="0" xfId="2" applyNumberFormat="1" applyFont="1" applyFill="1" applyAlignment="1">
      <alignment vertical="center"/>
    </xf>
    <xf numFmtId="43" fontId="10" fillId="0" borderId="0" xfId="3" applyNumberFormat="1" applyFont="1" applyAlignment="1">
      <alignment vertical="center"/>
    </xf>
    <xf numFmtId="0" fontId="12" fillId="0" borderId="0" xfId="3" applyFont="1"/>
    <xf numFmtId="0" fontId="7" fillId="0" borderId="0" xfId="3" applyFont="1" applyAlignment="1">
      <alignment horizontal="center" vertical="center"/>
    </xf>
    <xf numFmtId="166" fontId="10" fillId="0" borderId="0" xfId="1" applyFont="1" applyFill="1" applyAlignment="1">
      <alignment vertical="center"/>
    </xf>
    <xf numFmtId="166" fontId="10" fillId="2" borderId="0" xfId="1" applyFont="1" applyFill="1" applyAlignment="1">
      <alignment vertical="center"/>
    </xf>
    <xf numFmtId="2" fontId="10" fillId="0" borderId="0" xfId="1" applyNumberFormat="1" applyFont="1" applyFill="1" applyAlignment="1">
      <alignment vertical="center"/>
    </xf>
    <xf numFmtId="0" fontId="8" fillId="0" borderId="0" xfId="4" applyFont="1" applyAlignment="1">
      <alignment vertical="center"/>
    </xf>
    <xf numFmtId="0" fontId="2" fillId="0" borderId="0" xfId="3" applyAlignment="1">
      <alignment wrapText="1"/>
    </xf>
    <xf numFmtId="41" fontId="14" fillId="0" borderId="0" xfId="5" applyNumberFormat="1" applyFont="1" applyAlignment="1">
      <alignment horizontal="center" wrapText="1"/>
    </xf>
    <xf numFmtId="43" fontId="15" fillId="0" borderId="0" xfId="3" applyNumberFormat="1" applyFont="1" applyAlignment="1">
      <alignment horizontal="right" wrapText="1"/>
    </xf>
    <xf numFmtId="43" fontId="15" fillId="2" borderId="0" xfId="3" applyNumberFormat="1" applyFont="1" applyFill="1" applyAlignment="1">
      <alignment horizontal="right" wrapText="1"/>
    </xf>
    <xf numFmtId="2" fontId="15" fillId="0" borderId="0" xfId="3" applyNumberFormat="1" applyFont="1" applyAlignment="1">
      <alignment horizontal="right" wrapText="1"/>
    </xf>
    <xf numFmtId="43" fontId="16" fillId="0" borderId="0" xfId="3" applyNumberFormat="1" applyFont="1" applyAlignment="1">
      <alignment horizontal="right" wrapText="1"/>
    </xf>
    <xf numFmtId="164" fontId="2" fillId="0" borderId="0" xfId="3" applyNumberFormat="1" applyAlignment="1">
      <alignment wrapText="1"/>
    </xf>
    <xf numFmtId="164" fontId="2" fillId="2" borderId="0" xfId="3" applyNumberFormat="1" applyFill="1" applyAlignment="1">
      <alignment wrapText="1"/>
    </xf>
    <xf numFmtId="2" fontId="2" fillId="0" borderId="0" xfId="3" applyNumberFormat="1" applyAlignment="1">
      <alignment wrapText="1"/>
    </xf>
    <xf numFmtId="43" fontId="18" fillId="0" borderId="0" xfId="3" applyNumberFormat="1" applyFont="1" applyAlignment="1">
      <alignment horizontal="center"/>
    </xf>
    <xf numFmtId="43" fontId="18" fillId="2" borderId="7" xfId="3" applyNumberFormat="1" applyFont="1" applyFill="1" applyBorder="1" applyAlignment="1">
      <alignment horizontal="center"/>
    </xf>
    <xf numFmtId="43" fontId="18" fillId="0" borderId="7" xfId="3" applyNumberFormat="1" applyFont="1" applyBorder="1" applyAlignment="1">
      <alignment horizontal="center"/>
    </xf>
    <xf numFmtId="2" fontId="18" fillId="0" borderId="0" xfId="3" applyNumberFormat="1" applyFont="1" applyAlignment="1">
      <alignment horizontal="center"/>
    </xf>
    <xf numFmtId="43" fontId="17" fillId="0" borderId="0" xfId="3" applyNumberFormat="1" applyFont="1" applyAlignment="1">
      <alignment horizontal="center"/>
    </xf>
    <xf numFmtId="0" fontId="18" fillId="0" borderId="0" xfId="3" applyFont="1" applyAlignment="1">
      <alignment horizontal="center"/>
    </xf>
    <xf numFmtId="15" fontId="17" fillId="0" borderId="10" xfId="3" applyNumberFormat="1" applyFont="1" applyBorder="1" applyAlignment="1">
      <alignment horizontal="center" vertical="center"/>
    </xf>
    <xf numFmtId="15" fontId="17" fillId="0" borderId="7" xfId="3" applyNumberFormat="1" applyFont="1" applyBorder="1" applyAlignment="1">
      <alignment horizontal="center" vertical="center"/>
    </xf>
    <xf numFmtId="15" fontId="18" fillId="0" borderId="0" xfId="3" applyNumberFormat="1" applyFont="1" applyAlignment="1">
      <alignment horizontal="center" vertical="center"/>
    </xf>
    <xf numFmtId="15" fontId="18" fillId="0" borderId="7" xfId="3" applyNumberFormat="1" applyFont="1" applyBorder="1" applyAlignment="1">
      <alignment horizontal="center" vertical="center"/>
    </xf>
    <xf numFmtId="2" fontId="18" fillId="0" borderId="0" xfId="3" applyNumberFormat="1" applyFont="1" applyAlignment="1">
      <alignment horizontal="center" vertical="center"/>
    </xf>
    <xf numFmtId="15" fontId="19" fillId="0" borderId="7" xfId="3" applyNumberFormat="1" applyFont="1" applyBorder="1" applyAlignment="1">
      <alignment horizontal="center" vertical="center"/>
    </xf>
    <xf numFmtId="15" fontId="17" fillId="0" borderId="7" xfId="4" applyNumberFormat="1" applyFont="1" applyBorder="1" applyAlignment="1">
      <alignment horizontal="center" vertical="center"/>
    </xf>
    <xf numFmtId="0" fontId="5" fillId="0" borderId="7" xfId="3" applyFont="1" applyBorder="1" applyAlignment="1">
      <alignment horizontal="center" vertical="center" wrapText="1"/>
    </xf>
    <xf numFmtId="43" fontId="5" fillId="0" borderId="0" xfId="3" applyNumberFormat="1" applyFont="1" applyAlignment="1">
      <alignment horizontal="center" vertical="center"/>
    </xf>
    <xf numFmtId="15" fontId="5" fillId="0" borderId="0" xfId="3" applyNumberFormat="1" applyFont="1"/>
    <xf numFmtId="15" fontId="20" fillId="0" borderId="0" xfId="3" applyNumberFormat="1" applyFont="1"/>
    <xf numFmtId="15" fontId="5" fillId="0" borderId="7" xfId="3" applyNumberFormat="1" applyFont="1" applyBorder="1" applyAlignment="1">
      <alignment horizontal="center" vertical="center"/>
    </xf>
    <xf numFmtId="15" fontId="5" fillId="0" borderId="0" xfId="3" applyNumberFormat="1" applyFont="1" applyAlignment="1">
      <alignment horizontal="center" vertical="center"/>
    </xf>
    <xf numFmtId="15" fontId="17" fillId="0" borderId="10" xfId="6" applyNumberFormat="1" applyFont="1" applyBorder="1" applyAlignment="1">
      <alignment horizontal="center" vertical="center"/>
    </xf>
    <xf numFmtId="0" fontId="17" fillId="0" borderId="10" xfId="3" applyFont="1" applyBorder="1" applyAlignment="1">
      <alignment horizontal="center" vertical="center" wrapText="1"/>
    </xf>
    <xf numFmtId="166" fontId="19" fillId="0" borderId="7" xfId="1" applyFont="1" applyFill="1" applyBorder="1" applyAlignment="1">
      <alignment horizontal="center" vertical="center" wrapText="1"/>
    </xf>
    <xf numFmtId="0" fontId="5" fillId="0" borderId="0" xfId="3" applyFont="1" applyAlignment="1">
      <alignment horizontal="center" vertical="center" wrapText="1"/>
    </xf>
    <xf numFmtId="0" fontId="5" fillId="2" borderId="7" xfId="3" applyFont="1" applyFill="1" applyBorder="1" applyAlignment="1">
      <alignment horizontal="center" vertical="center" wrapText="1"/>
    </xf>
    <xf numFmtId="2" fontId="5" fillId="0" borderId="0" xfId="3" applyNumberFormat="1" applyFont="1" applyAlignment="1">
      <alignment horizontal="center" vertical="center" wrapText="1"/>
    </xf>
    <xf numFmtId="165" fontId="5" fillId="0" borderId="0" xfId="2" applyFont="1" applyAlignment="1">
      <alignment horizontal="center" vertical="center" wrapText="1"/>
    </xf>
    <xf numFmtId="43" fontId="5" fillId="0" borderId="0" xfId="3" applyNumberFormat="1" applyFont="1" applyAlignment="1">
      <alignment horizontal="center" wrapText="1"/>
    </xf>
    <xf numFmtId="0" fontId="5" fillId="0" borderId="0" xfId="3" applyFont="1"/>
    <xf numFmtId="0" fontId="20" fillId="0" borderId="0" xfId="3" applyFont="1"/>
    <xf numFmtId="0" fontId="21" fillId="0" borderId="0" xfId="0" applyFont="1" applyAlignment="1"/>
    <xf numFmtId="0" fontId="1" fillId="0" borderId="0" xfId="3" applyFont="1"/>
    <xf numFmtId="41" fontId="1" fillId="0" borderId="0" xfId="3" applyNumberFormat="1" applyFont="1"/>
    <xf numFmtId="0" fontId="5" fillId="0" borderId="10" xfId="3" applyFont="1" applyBorder="1" applyAlignment="1">
      <alignment horizontal="center" wrapText="1"/>
    </xf>
    <xf numFmtId="0" fontId="5" fillId="0" borderId="0" xfId="3" applyFont="1" applyAlignment="1">
      <alignment horizontal="center" wrapText="1"/>
    </xf>
    <xf numFmtId="0" fontId="22" fillId="0" borderId="1" xfId="3" applyFont="1" applyBorder="1"/>
    <xf numFmtId="0" fontId="22" fillId="0" borderId="1" xfId="3" applyFont="1" applyBorder="1" applyAlignment="1">
      <alignment wrapText="1"/>
    </xf>
    <xf numFmtId="0" fontId="23" fillId="0" borderId="1" xfId="3" applyFont="1" applyBorder="1" applyAlignment="1">
      <alignment wrapText="1"/>
    </xf>
    <xf numFmtId="164" fontId="24" fillId="0" borderId="1" xfId="3" applyNumberFormat="1" applyFont="1" applyBorder="1" applyAlignment="1">
      <alignment wrapText="1"/>
    </xf>
    <xf numFmtId="164" fontId="23" fillId="0" borderId="0" xfId="3" applyNumberFormat="1" applyFont="1" applyAlignment="1">
      <alignment wrapText="1"/>
    </xf>
    <xf numFmtId="164" fontId="23" fillId="2" borderId="0" xfId="3" applyNumberFormat="1" applyFont="1" applyFill="1" applyAlignment="1">
      <alignment wrapText="1"/>
    </xf>
    <xf numFmtId="2" fontId="23" fillId="0" borderId="0" xfId="3" applyNumberFormat="1" applyFont="1" applyAlignment="1">
      <alignment wrapText="1"/>
    </xf>
    <xf numFmtId="164" fontId="23" fillId="0" borderId="1" xfId="3" applyNumberFormat="1" applyFont="1" applyBorder="1" applyAlignment="1">
      <alignment wrapText="1"/>
    </xf>
    <xf numFmtId="43" fontId="25" fillId="0" borderId="0" xfId="3" applyNumberFormat="1" applyFont="1" applyAlignment="1">
      <alignment wrapText="1"/>
    </xf>
    <xf numFmtId="0" fontId="23" fillId="0" borderId="1" xfId="6" applyFont="1" applyBorder="1" applyAlignment="1">
      <alignment wrapText="1"/>
    </xf>
    <xf numFmtId="0" fontId="22" fillId="0" borderId="9" xfId="3" applyFont="1" applyBorder="1" applyAlignment="1">
      <alignment vertical="top"/>
    </xf>
    <xf numFmtId="0" fontId="26" fillId="0" borderId="9" xfId="3" applyFont="1" applyBorder="1" applyAlignment="1">
      <alignment horizontal="left" vertical="top" wrapText="1" indent="1"/>
    </xf>
    <xf numFmtId="0" fontId="18" fillId="0" borderId="9" xfId="3" applyFont="1" applyBorder="1" applyAlignment="1">
      <alignment horizontal="left" vertical="top" wrapText="1" indent="1"/>
    </xf>
    <xf numFmtId="164" fontId="27" fillId="0" borderId="9" xfId="3" applyNumberFormat="1" applyFont="1" applyBorder="1" applyAlignment="1">
      <alignment horizontal="left" vertical="top" wrapText="1" indent="1"/>
    </xf>
    <xf numFmtId="164" fontId="18" fillId="0" borderId="0" xfId="3" applyNumberFormat="1" applyFont="1" applyAlignment="1">
      <alignment horizontal="left" vertical="top" wrapText="1" indent="1"/>
    </xf>
    <xf numFmtId="164" fontId="18" fillId="2" borderId="0" xfId="3" applyNumberFormat="1" applyFont="1" applyFill="1" applyAlignment="1">
      <alignment horizontal="left" vertical="top" wrapText="1" indent="1"/>
    </xf>
    <xf numFmtId="2" fontId="18" fillId="0" borderId="0" xfId="3" applyNumberFormat="1" applyFont="1" applyAlignment="1">
      <alignment horizontal="left" vertical="top" wrapText="1" indent="1"/>
    </xf>
    <xf numFmtId="164" fontId="18" fillId="0" borderId="9" xfId="3" applyNumberFormat="1" applyFont="1" applyBorder="1" applyAlignment="1">
      <alignment horizontal="left" vertical="top" wrapText="1" indent="1"/>
    </xf>
    <xf numFmtId="43" fontId="17" fillId="0" borderId="0" xfId="3" applyNumberFormat="1" applyFont="1" applyAlignment="1">
      <alignment horizontal="left" vertical="top" wrapText="1" indent="1"/>
    </xf>
    <xf numFmtId="0" fontId="18" fillId="0" borderId="9" xfId="6" applyFont="1" applyBorder="1" applyAlignment="1">
      <alignment horizontal="left" vertical="top" wrapText="1" indent="1"/>
    </xf>
    <xf numFmtId="0" fontId="28" fillId="0" borderId="9" xfId="3" applyFont="1" applyBorder="1" applyAlignment="1">
      <alignment horizontal="left" vertical="top" wrapText="1" indent="1"/>
    </xf>
    <xf numFmtId="167" fontId="21" fillId="0" borderId="9" xfId="1" applyNumberFormat="1" applyFont="1" applyFill="1" applyBorder="1" applyAlignment="1">
      <alignment vertical="top"/>
    </xf>
    <xf numFmtId="167" fontId="21" fillId="0" borderId="0" xfId="1" applyNumberFormat="1" applyFont="1" applyFill="1" applyBorder="1" applyAlignment="1">
      <alignment vertical="top"/>
    </xf>
    <xf numFmtId="167" fontId="21" fillId="2" borderId="0" xfId="1" applyNumberFormat="1" applyFont="1" applyFill="1" applyBorder="1" applyAlignment="1">
      <alignment vertical="top"/>
    </xf>
    <xf numFmtId="165" fontId="21" fillId="0" borderId="0" xfId="2" applyFont="1" applyFill="1" applyBorder="1" applyAlignment="1">
      <alignment vertical="top"/>
    </xf>
    <xf numFmtId="2" fontId="21" fillId="0" borderId="0" xfId="2" applyNumberFormat="1" applyFont="1" applyFill="1" applyBorder="1" applyAlignment="1">
      <alignment vertical="top"/>
    </xf>
    <xf numFmtId="43" fontId="21" fillId="0" borderId="0" xfId="7" applyFont="1" applyFill="1" applyBorder="1" applyAlignment="1">
      <alignment vertical="top"/>
    </xf>
    <xf numFmtId="168" fontId="4" fillId="0" borderId="0" xfId="3" applyNumberFormat="1" applyFont="1"/>
    <xf numFmtId="167" fontId="24" fillId="0" borderId="0" xfId="7" applyNumberFormat="1" applyFont="1" applyFill="1" applyBorder="1" applyAlignment="1">
      <alignment vertical="top"/>
    </xf>
    <xf numFmtId="167" fontId="24" fillId="0" borderId="9" xfId="7" applyNumberFormat="1" applyFont="1" applyFill="1" applyBorder="1" applyAlignment="1">
      <alignment vertical="top"/>
    </xf>
    <xf numFmtId="41" fontId="24" fillId="0" borderId="9" xfId="7" applyNumberFormat="1" applyFont="1" applyFill="1" applyBorder="1" applyAlignment="1">
      <alignment vertical="top"/>
    </xf>
    <xf numFmtId="41" fontId="29" fillId="0" borderId="0" xfId="7" applyNumberFormat="1" applyFont="1" applyFill="1" applyBorder="1" applyAlignment="1">
      <alignment vertical="top"/>
    </xf>
    <xf numFmtId="167" fontId="30" fillId="0" borderId="9" xfId="1" applyNumberFormat="1" applyFont="1" applyFill="1" applyBorder="1" applyAlignment="1">
      <alignment vertical="top"/>
    </xf>
    <xf numFmtId="2" fontId="21" fillId="0" borderId="0" xfId="1" applyNumberFormat="1" applyFont="1" applyFill="1" applyBorder="1" applyAlignment="1">
      <alignment vertical="top"/>
    </xf>
    <xf numFmtId="167" fontId="8" fillId="0" borderId="7" xfId="1" applyNumberFormat="1" applyFont="1" applyFill="1" applyBorder="1" applyAlignment="1">
      <alignment vertical="center" wrapText="1"/>
    </xf>
    <xf numFmtId="167" fontId="8" fillId="0" borderId="7" xfId="3" applyNumberFormat="1" applyFont="1" applyBorder="1" applyAlignment="1">
      <alignment horizontal="left" vertical="top" wrapText="1" indent="1"/>
    </xf>
    <xf numFmtId="167" fontId="8" fillId="0" borderId="0" xfId="1" applyNumberFormat="1" applyFont="1" applyFill="1" applyBorder="1" applyAlignment="1">
      <alignment vertical="center" wrapText="1"/>
    </xf>
    <xf numFmtId="167" fontId="26" fillId="0" borderId="4" xfId="3" applyNumberFormat="1" applyFont="1" applyBorder="1" applyAlignment="1">
      <alignment horizontal="left" vertical="top" wrapText="1" indent="1"/>
    </xf>
    <xf numFmtId="167" fontId="26" fillId="0" borderId="7" xfId="3" applyNumberFormat="1" applyFont="1" applyBorder="1" applyAlignment="1">
      <alignment horizontal="left" vertical="top" wrapText="1" indent="1"/>
    </xf>
    <xf numFmtId="43" fontId="8" fillId="0" borderId="0" xfId="7" applyFont="1" applyFill="1" applyBorder="1" applyAlignment="1">
      <alignment vertical="center" wrapText="1"/>
    </xf>
    <xf numFmtId="41" fontId="18" fillId="0" borderId="7" xfId="7" applyNumberFormat="1" applyFont="1" applyFill="1" applyBorder="1" applyAlignment="1">
      <alignment vertical="top" wrapText="1"/>
    </xf>
    <xf numFmtId="41" fontId="18" fillId="0" borderId="0" xfId="7" applyNumberFormat="1" applyFont="1" applyFill="1" applyBorder="1" applyAlignment="1">
      <alignment vertical="top" wrapText="1"/>
    </xf>
    <xf numFmtId="41" fontId="31" fillId="0" borderId="0" xfId="7" applyNumberFormat="1" applyFont="1" applyFill="1" applyBorder="1" applyAlignment="1">
      <alignment vertical="top" wrapText="1"/>
    </xf>
    <xf numFmtId="167" fontId="8" fillId="0" borderId="7" xfId="6" applyNumberFormat="1" applyFont="1" applyBorder="1" applyAlignment="1">
      <alignment horizontal="left" vertical="top" wrapText="1" indent="1"/>
    </xf>
    <xf numFmtId="167" fontId="7" fillId="0" borderId="7" xfId="1" applyNumberFormat="1" applyFont="1" applyFill="1" applyBorder="1" applyAlignment="1">
      <alignment vertical="center" wrapText="1"/>
    </xf>
    <xf numFmtId="43" fontId="1" fillId="0" borderId="0" xfId="3" applyNumberFormat="1" applyFont="1"/>
    <xf numFmtId="167" fontId="22" fillId="0" borderId="9" xfId="1" applyNumberFormat="1" applyFont="1" applyFill="1" applyBorder="1" applyAlignment="1">
      <alignment horizontal="left" vertical="top" wrapText="1" indent="1"/>
    </xf>
    <xf numFmtId="167" fontId="22" fillId="0" borderId="0" xfId="1" applyNumberFormat="1" applyFont="1" applyFill="1" applyBorder="1" applyAlignment="1">
      <alignment horizontal="left" vertical="top" wrapText="1" indent="1"/>
    </xf>
    <xf numFmtId="167" fontId="22" fillId="2" borderId="0" xfId="1" applyNumberFormat="1" applyFont="1" applyFill="1" applyBorder="1" applyAlignment="1">
      <alignment horizontal="left" vertical="top" wrapText="1" indent="1"/>
    </xf>
    <xf numFmtId="2" fontId="22" fillId="0" borderId="0" xfId="1" applyNumberFormat="1" applyFont="1" applyFill="1" applyBorder="1" applyAlignment="1">
      <alignment horizontal="left" vertical="top" wrapText="1" indent="1"/>
    </xf>
    <xf numFmtId="167" fontId="21" fillId="0" borderId="9" xfId="1" applyNumberFormat="1" applyFont="1" applyFill="1" applyBorder="1" applyAlignment="1">
      <alignment horizontal="left" vertical="top" wrapText="1" indent="1"/>
    </xf>
    <xf numFmtId="43" fontId="22" fillId="0" borderId="0" xfId="3" applyNumberFormat="1" applyFont="1" applyAlignment="1">
      <alignment horizontal="left" vertical="top" wrapText="1" indent="1"/>
    </xf>
    <xf numFmtId="41" fontId="23" fillId="0" borderId="9" xfId="3" applyNumberFormat="1" applyFont="1" applyBorder="1" applyAlignment="1">
      <alignment horizontal="left" vertical="top" wrapText="1" indent="1"/>
    </xf>
    <xf numFmtId="41" fontId="23" fillId="0" borderId="0" xfId="3" applyNumberFormat="1" applyFont="1" applyAlignment="1">
      <alignment horizontal="left" vertical="top" wrapText="1" indent="1"/>
    </xf>
    <xf numFmtId="41" fontId="29" fillId="0" borderId="0" xfId="3" applyNumberFormat="1" applyFont="1" applyAlignment="1">
      <alignment horizontal="left" vertical="top" wrapText="1" indent="1"/>
    </xf>
    <xf numFmtId="167" fontId="32" fillId="0" borderId="9" xfId="1" applyNumberFormat="1" applyFont="1" applyFill="1" applyBorder="1" applyAlignment="1">
      <alignment horizontal="left" vertical="top" wrapText="1" indent="1"/>
    </xf>
    <xf numFmtId="167" fontId="8" fillId="0" borderId="9" xfId="1" applyNumberFormat="1" applyFont="1" applyFill="1" applyBorder="1" applyAlignment="1">
      <alignment horizontal="left" vertical="top" wrapText="1" indent="1"/>
    </xf>
    <xf numFmtId="169" fontId="8" fillId="0" borderId="0" xfId="1" applyNumberFormat="1" applyFont="1" applyFill="1" applyBorder="1" applyAlignment="1">
      <alignment horizontal="left" vertical="top" wrapText="1" indent="1"/>
    </xf>
    <xf numFmtId="169" fontId="8" fillId="2" borderId="0" xfId="1" applyNumberFormat="1" applyFont="1" applyFill="1" applyBorder="1" applyAlignment="1">
      <alignment horizontal="left" vertical="top" wrapText="1" indent="1"/>
    </xf>
    <xf numFmtId="2" fontId="8" fillId="0" borderId="0" xfId="1" applyNumberFormat="1" applyFont="1" applyFill="1" applyBorder="1" applyAlignment="1">
      <alignment horizontal="left" vertical="top" wrapText="1" indent="1"/>
    </xf>
    <xf numFmtId="167" fontId="33" fillId="0" borderId="9" xfId="1" applyNumberFormat="1" applyFont="1" applyFill="1" applyBorder="1" applyAlignment="1">
      <alignment horizontal="left" vertical="top" wrapText="1" indent="1"/>
    </xf>
    <xf numFmtId="43" fontId="8" fillId="0" borderId="0" xfId="3" applyNumberFormat="1" applyFont="1" applyAlignment="1">
      <alignment horizontal="left" vertical="top" wrapText="1" indent="1"/>
    </xf>
    <xf numFmtId="41" fontId="18" fillId="0" borderId="9" xfId="3" applyNumberFormat="1" applyFont="1" applyBorder="1" applyAlignment="1">
      <alignment horizontal="left" vertical="top" wrapText="1" indent="1"/>
    </xf>
    <xf numFmtId="41" fontId="18" fillId="0" borderId="0" xfId="3" applyNumberFormat="1" applyFont="1" applyAlignment="1">
      <alignment horizontal="left" vertical="top" wrapText="1" indent="1"/>
    </xf>
    <xf numFmtId="41" fontId="31" fillId="0" borderId="0" xfId="3" applyNumberFormat="1" applyFont="1" applyAlignment="1">
      <alignment horizontal="left" vertical="top" wrapText="1" indent="1"/>
    </xf>
    <xf numFmtId="167" fontId="7" fillId="0" borderId="9" xfId="1" applyNumberFormat="1" applyFont="1" applyFill="1" applyBorder="1" applyAlignment="1">
      <alignment horizontal="left" vertical="top" wrapText="1" indent="1"/>
    </xf>
    <xf numFmtId="167" fontId="8" fillId="0" borderId="0" xfId="1" applyNumberFormat="1" applyFont="1" applyFill="1" applyBorder="1" applyAlignment="1">
      <alignment horizontal="left" vertical="top" wrapText="1" indent="1"/>
    </xf>
    <xf numFmtId="167" fontId="8" fillId="2" borderId="0" xfId="1" applyNumberFormat="1" applyFont="1" applyFill="1" applyBorder="1" applyAlignment="1">
      <alignment horizontal="left" vertical="top" wrapText="1" indent="1"/>
    </xf>
    <xf numFmtId="41" fontId="24" fillId="0" borderId="0" xfId="7" applyNumberFormat="1" applyFont="1" applyFill="1" applyBorder="1" applyAlignment="1">
      <alignment vertical="top"/>
    </xf>
    <xf numFmtId="167" fontId="21" fillId="0" borderId="9" xfId="1" applyNumberFormat="1" applyFont="1" applyFill="1" applyBorder="1" applyAlignment="1">
      <alignment horizontal="right" vertical="top"/>
    </xf>
    <xf numFmtId="167" fontId="21" fillId="0" borderId="0" xfId="1" applyNumberFormat="1" applyFont="1" applyFill="1" applyBorder="1" applyAlignment="1">
      <alignment horizontal="right" vertical="top"/>
    </xf>
    <xf numFmtId="167" fontId="21" fillId="2" borderId="0" xfId="1" applyNumberFormat="1" applyFont="1" applyFill="1" applyBorder="1" applyAlignment="1">
      <alignment horizontal="right" vertical="top"/>
    </xf>
    <xf numFmtId="2" fontId="21" fillId="0" borderId="0" xfId="1" applyNumberFormat="1" applyFont="1" applyFill="1" applyBorder="1" applyAlignment="1">
      <alignment horizontal="right" vertical="top"/>
    </xf>
    <xf numFmtId="166" fontId="34" fillId="0" borderId="0" xfId="1" applyFont="1" applyFill="1" applyAlignment="1">
      <alignment horizontal="right"/>
    </xf>
    <xf numFmtId="43" fontId="9" fillId="0" borderId="0" xfId="7" applyFont="1" applyFill="1" applyBorder="1" applyAlignment="1">
      <alignment vertical="center" wrapText="1"/>
    </xf>
    <xf numFmtId="43" fontId="5" fillId="0" borderId="0" xfId="3" applyNumberFormat="1" applyFont="1"/>
    <xf numFmtId="2" fontId="8" fillId="0" borderId="0" xfId="1" applyNumberFormat="1" applyFont="1" applyFill="1" applyBorder="1" applyAlignment="1">
      <alignment vertical="center" wrapText="1"/>
    </xf>
    <xf numFmtId="167" fontId="8" fillId="0" borderId="10" xfId="1" applyNumberFormat="1" applyFont="1" applyFill="1" applyBorder="1" applyAlignment="1">
      <alignment vertical="center" wrapText="1"/>
    </xf>
    <xf numFmtId="167" fontId="8" fillId="0" borderId="10" xfId="3" applyNumberFormat="1" applyFont="1" applyBorder="1" applyAlignment="1">
      <alignment vertical="center" wrapText="1"/>
    </xf>
    <xf numFmtId="167" fontId="26" fillId="0" borderId="11" xfId="3" applyNumberFormat="1" applyFont="1" applyBorder="1" applyAlignment="1">
      <alignment vertical="center" wrapText="1"/>
    </xf>
    <xf numFmtId="167" fontId="26" fillId="0" borderId="10" xfId="3" applyNumberFormat="1" applyFont="1" applyBorder="1" applyAlignment="1">
      <alignment vertical="center" wrapText="1"/>
    </xf>
    <xf numFmtId="41" fontId="18" fillId="0" borderId="9" xfId="7" applyNumberFormat="1" applyFont="1" applyFill="1" applyBorder="1" applyAlignment="1">
      <alignment vertical="top" wrapText="1"/>
    </xf>
    <xf numFmtId="167" fontId="8" fillId="0" borderId="10" xfId="6" applyNumberFormat="1" applyFont="1" applyBorder="1" applyAlignment="1">
      <alignment vertical="center" wrapText="1"/>
    </xf>
    <xf numFmtId="167" fontId="7" fillId="0" borderId="10" xfId="1" applyNumberFormat="1" applyFont="1" applyFill="1" applyBorder="1" applyAlignment="1">
      <alignment vertical="center" wrapText="1"/>
    </xf>
    <xf numFmtId="167" fontId="22" fillId="0" borderId="9" xfId="1" applyNumberFormat="1" applyFont="1" applyFill="1" applyBorder="1" applyAlignment="1">
      <alignment vertical="top" wrapText="1"/>
    </xf>
    <xf numFmtId="43" fontId="22" fillId="0" borderId="0" xfId="3" applyNumberFormat="1" applyFont="1" applyAlignment="1">
      <alignment vertical="top" wrapText="1"/>
    </xf>
    <xf numFmtId="0" fontId="1" fillId="0" borderId="0" xfId="3" applyFont="1" applyAlignment="1">
      <alignment vertical="center"/>
    </xf>
    <xf numFmtId="0" fontId="22" fillId="0" borderId="9" xfId="3" applyFont="1" applyBorder="1" applyAlignment="1">
      <alignment vertical="center"/>
    </xf>
    <xf numFmtId="0" fontId="26" fillId="0" borderId="9" xfId="3" applyFont="1" applyBorder="1" applyAlignment="1">
      <alignment horizontal="left" vertical="center" wrapText="1"/>
    </xf>
    <xf numFmtId="167" fontId="8" fillId="0" borderId="1" xfId="1" applyNumberFormat="1" applyFont="1" applyFill="1" applyBorder="1" applyAlignment="1">
      <alignment vertical="center" wrapText="1"/>
    </xf>
    <xf numFmtId="167" fontId="8" fillId="0" borderId="12" xfId="1" applyNumberFormat="1" applyFont="1" applyFill="1" applyBorder="1" applyAlignment="1">
      <alignment vertical="center" wrapText="1"/>
    </xf>
    <xf numFmtId="41" fontId="1" fillId="0" borderId="0" xfId="3" applyNumberFormat="1" applyFont="1" applyAlignment="1">
      <alignment vertical="center"/>
    </xf>
    <xf numFmtId="168" fontId="4" fillId="0" borderId="0" xfId="3" applyNumberFormat="1" applyFont="1" applyAlignment="1">
      <alignment vertical="center"/>
    </xf>
    <xf numFmtId="167" fontId="24" fillId="0" borderId="0" xfId="7" applyNumberFormat="1" applyFont="1" applyFill="1" applyBorder="1" applyAlignment="1">
      <alignment vertical="center"/>
    </xf>
    <xf numFmtId="166" fontId="18" fillId="0" borderId="1" xfId="7" applyNumberFormat="1" applyFont="1" applyFill="1" applyBorder="1" applyAlignment="1">
      <alignment vertical="center" wrapText="1"/>
    </xf>
    <xf numFmtId="166" fontId="18" fillId="0" borderId="0" xfId="7" applyNumberFormat="1" applyFont="1" applyFill="1" applyBorder="1" applyAlignment="1">
      <alignment vertical="center" wrapText="1"/>
    </xf>
    <xf numFmtId="166" fontId="31" fillId="0" borderId="0" xfId="7" applyNumberFormat="1" applyFont="1" applyFill="1" applyBorder="1" applyAlignment="1">
      <alignment vertical="center" wrapText="1"/>
    </xf>
    <xf numFmtId="167" fontId="7" fillId="0" borderId="1" xfId="1" applyNumberFormat="1" applyFont="1" applyFill="1" applyBorder="1" applyAlignment="1">
      <alignment vertical="center" wrapText="1"/>
    </xf>
    <xf numFmtId="167" fontId="21" fillId="0" borderId="7" xfId="1" applyNumberFormat="1" applyFont="1" applyFill="1" applyBorder="1" applyAlignment="1">
      <alignment vertical="top"/>
    </xf>
    <xf numFmtId="167" fontId="21" fillId="0" borderId="10" xfId="1" applyNumberFormat="1" applyFont="1" applyFill="1" applyBorder="1" applyAlignment="1">
      <alignment vertical="top"/>
    </xf>
    <xf numFmtId="41" fontId="23" fillId="0" borderId="10" xfId="3" applyNumberFormat="1" applyFont="1" applyBorder="1" applyAlignment="1">
      <alignment horizontal="left" vertical="top" wrapText="1" indent="1"/>
    </xf>
    <xf numFmtId="167" fontId="30" fillId="0" borderId="7" xfId="1" applyNumberFormat="1" applyFont="1" applyFill="1" applyBorder="1" applyAlignment="1">
      <alignment vertical="top"/>
    </xf>
    <xf numFmtId="167" fontId="33" fillId="0" borderId="7" xfId="1" applyNumberFormat="1" applyFont="1" applyFill="1" applyBorder="1" applyAlignment="1">
      <alignment vertical="center"/>
    </xf>
    <xf numFmtId="167" fontId="33" fillId="0" borderId="0" xfId="1" applyNumberFormat="1" applyFont="1" applyFill="1" applyBorder="1" applyAlignment="1">
      <alignment vertical="center"/>
    </xf>
    <xf numFmtId="167" fontId="33" fillId="0" borderId="4" xfId="1" applyNumberFormat="1" applyFont="1" applyFill="1" applyBorder="1" applyAlignment="1">
      <alignment vertical="center"/>
    </xf>
    <xf numFmtId="43" fontId="33" fillId="0" borderId="0" xfId="7" applyFont="1" applyFill="1" applyBorder="1" applyAlignment="1">
      <alignment vertical="center"/>
    </xf>
    <xf numFmtId="41" fontId="27" fillId="0" borderId="1" xfId="7" applyNumberFormat="1" applyFont="1" applyFill="1" applyBorder="1" applyAlignment="1">
      <alignment vertical="top"/>
    </xf>
    <xf numFmtId="41" fontId="27" fillId="0" borderId="0" xfId="7" applyNumberFormat="1" applyFont="1" applyFill="1" applyBorder="1" applyAlignment="1">
      <alignment vertical="top"/>
    </xf>
    <xf numFmtId="41" fontId="31" fillId="0" borderId="0" xfId="7" applyNumberFormat="1" applyFont="1" applyFill="1" applyBorder="1" applyAlignment="1">
      <alignment vertical="top"/>
    </xf>
    <xf numFmtId="167" fontId="35" fillId="0" borderId="7" xfId="1" applyNumberFormat="1" applyFont="1" applyFill="1" applyBorder="1" applyAlignment="1">
      <alignment vertical="center"/>
    </xf>
    <xf numFmtId="167" fontId="21" fillId="0" borderId="1" xfId="1" applyNumberFormat="1" applyFont="1" applyFill="1" applyBorder="1" applyAlignment="1">
      <alignment vertical="top"/>
    </xf>
    <xf numFmtId="167" fontId="30" fillId="0" borderId="1" xfId="1" applyNumberFormat="1" applyFont="1" applyFill="1" applyBorder="1" applyAlignment="1">
      <alignment vertical="top"/>
    </xf>
    <xf numFmtId="0" fontId="36" fillId="0" borderId="0" xfId="0" applyFont="1" applyAlignment="1">
      <alignment horizontal="left" vertical="top"/>
    </xf>
    <xf numFmtId="167" fontId="8" fillId="0" borderId="7" xfId="3" applyNumberFormat="1" applyFont="1" applyBorder="1" applyAlignment="1">
      <alignment horizontal="right" wrapText="1"/>
    </xf>
    <xf numFmtId="167" fontId="33" fillId="0" borderId="7" xfId="1" applyNumberFormat="1" applyFont="1" applyFill="1" applyBorder="1" applyAlignment="1"/>
    <xf numFmtId="167" fontId="8" fillId="0" borderId="7" xfId="1" applyNumberFormat="1" applyFont="1" applyFill="1" applyBorder="1" applyAlignment="1">
      <alignment horizontal="left" wrapText="1"/>
    </xf>
    <xf numFmtId="167" fontId="8" fillId="0" borderId="0" xfId="1" applyNumberFormat="1" applyFont="1" applyFill="1" applyBorder="1" applyAlignment="1">
      <alignment horizontal="left" wrapText="1"/>
    </xf>
    <xf numFmtId="170" fontId="8" fillId="0" borderId="0" xfId="1" applyNumberFormat="1" applyFont="1" applyFill="1" applyBorder="1" applyAlignment="1">
      <alignment horizontal="right" wrapText="1"/>
    </xf>
    <xf numFmtId="167" fontId="33" fillId="0" borderId="4" xfId="1" applyNumberFormat="1" applyFont="1" applyFill="1" applyBorder="1" applyAlignment="1"/>
    <xf numFmtId="167" fontId="7" fillId="0" borderId="7" xfId="3" applyNumberFormat="1" applyFont="1" applyBorder="1" applyAlignment="1">
      <alignment horizontal="right" wrapText="1"/>
    </xf>
    <xf numFmtId="167" fontId="33" fillId="0" borderId="7" xfId="1" applyNumberFormat="1" applyFont="1" applyFill="1" applyBorder="1" applyAlignment="1">
      <alignment vertical="center" wrapText="1"/>
    </xf>
    <xf numFmtId="167" fontId="33" fillId="0" borderId="4" xfId="1" applyNumberFormat="1" applyFont="1" applyFill="1" applyBorder="1" applyAlignment="1">
      <alignment vertical="center" wrapText="1"/>
    </xf>
    <xf numFmtId="43" fontId="33" fillId="0" borderId="0" xfId="7" applyFont="1" applyFill="1" applyBorder="1" applyAlignment="1">
      <alignment vertical="center" wrapText="1"/>
    </xf>
    <xf numFmtId="41" fontId="27" fillId="0" borderId="7" xfId="7" applyNumberFormat="1" applyFont="1" applyFill="1" applyBorder="1" applyAlignment="1">
      <alignment vertical="top"/>
    </xf>
    <xf numFmtId="167" fontId="22" fillId="0" borderId="13" xfId="1" applyNumberFormat="1" applyFont="1" applyFill="1" applyBorder="1" applyAlignment="1">
      <alignment horizontal="left" vertical="top" wrapText="1" indent="1"/>
    </xf>
    <xf numFmtId="41" fontId="24" fillId="0" borderId="1" xfId="7" applyNumberFormat="1" applyFont="1" applyFill="1" applyBorder="1" applyAlignment="1">
      <alignment vertical="top"/>
    </xf>
    <xf numFmtId="167" fontId="32" fillId="0" borderId="13" xfId="1" applyNumberFormat="1" applyFont="1" applyFill="1" applyBorder="1" applyAlignment="1">
      <alignment horizontal="left" vertical="top" wrapText="1" indent="1"/>
    </xf>
    <xf numFmtId="167" fontId="8" fillId="0" borderId="11" xfId="1" applyNumberFormat="1" applyFont="1" applyFill="1" applyBorder="1" applyAlignment="1">
      <alignment vertical="center" wrapText="1"/>
    </xf>
    <xf numFmtId="0" fontId="28" fillId="0" borderId="13" xfId="3" applyFont="1" applyBorder="1" applyAlignment="1">
      <alignment horizontal="left" vertical="top" wrapText="1" indent="1"/>
    </xf>
    <xf numFmtId="167" fontId="22" fillId="0" borderId="1" xfId="1" applyNumberFormat="1" applyFont="1" applyFill="1" applyBorder="1" applyAlignment="1">
      <alignment horizontal="left" vertical="top" wrapText="1" indent="1"/>
    </xf>
    <xf numFmtId="167" fontId="32" fillId="0" borderId="1" xfId="1" applyNumberFormat="1" applyFont="1" applyFill="1" applyBorder="1" applyAlignment="1">
      <alignment horizontal="left" vertical="top" wrapText="1" indent="1"/>
    </xf>
    <xf numFmtId="0" fontId="26" fillId="0" borderId="13" xfId="3" applyFont="1" applyBorder="1" applyAlignment="1">
      <alignment horizontal="left" vertical="top" wrapText="1" indent="1"/>
    </xf>
    <xf numFmtId="0" fontId="28" fillId="0" borderId="13" xfId="3" applyFont="1" applyBorder="1" applyAlignment="1">
      <alignment horizontal="justify" vertical="top" wrapText="1"/>
    </xf>
    <xf numFmtId="43" fontId="21" fillId="0" borderId="0" xfId="7" applyFont="1" applyFill="1" applyBorder="1" applyAlignment="1">
      <alignment vertical="center"/>
    </xf>
    <xf numFmtId="0" fontId="28" fillId="0" borderId="13" xfId="3" applyFont="1" applyBorder="1" applyAlignment="1">
      <alignment horizontal="left" vertical="top" wrapText="1"/>
    </xf>
    <xf numFmtId="167" fontId="21" fillId="0" borderId="9" xfId="1" applyNumberFormat="1" applyFont="1" applyFill="1" applyBorder="1" applyAlignment="1">
      <alignment vertical="center"/>
    </xf>
    <xf numFmtId="166" fontId="21" fillId="0" borderId="9" xfId="1" applyFont="1" applyFill="1" applyBorder="1" applyAlignment="1">
      <alignment vertical="center"/>
    </xf>
    <xf numFmtId="167" fontId="21" fillId="0" borderId="10" xfId="1" applyNumberFormat="1" applyFont="1" applyFill="1" applyBorder="1" applyAlignment="1">
      <alignment vertical="center"/>
    </xf>
    <xf numFmtId="167" fontId="21" fillId="0" borderId="0" xfId="1" applyNumberFormat="1" applyFont="1" applyFill="1" applyBorder="1" applyAlignment="1">
      <alignment vertical="center"/>
    </xf>
    <xf numFmtId="167" fontId="21" fillId="2" borderId="0" xfId="1" applyNumberFormat="1" applyFont="1" applyFill="1" applyBorder="1" applyAlignment="1">
      <alignment vertical="center"/>
    </xf>
    <xf numFmtId="2" fontId="21" fillId="0" borderId="0" xfId="1" applyNumberFormat="1" applyFont="1" applyFill="1" applyBorder="1" applyAlignment="1">
      <alignment vertical="center"/>
    </xf>
    <xf numFmtId="43" fontId="22" fillId="0" borderId="0" xfId="3" applyNumberFormat="1" applyFont="1" applyAlignment="1">
      <alignment horizontal="left" vertical="center" wrapText="1"/>
    </xf>
    <xf numFmtId="167" fontId="30" fillId="0" borderId="10" xfId="1" applyNumberFormat="1" applyFont="1" applyFill="1" applyBorder="1" applyAlignment="1">
      <alignment vertical="center"/>
    </xf>
    <xf numFmtId="167" fontId="8" fillId="0" borderId="4" xfId="1" applyNumberFormat="1" applyFont="1" applyFill="1" applyBorder="1" applyAlignment="1">
      <alignment vertical="center" wrapText="1"/>
    </xf>
    <xf numFmtId="43" fontId="8" fillId="0" borderId="0" xfId="3" applyNumberFormat="1" applyFont="1" applyAlignment="1">
      <alignment vertical="center" wrapText="1"/>
    </xf>
    <xf numFmtId="41" fontId="18" fillId="0" borderId="7" xfId="3" applyNumberFormat="1" applyFont="1" applyBorder="1" applyAlignment="1">
      <alignment horizontal="left" vertical="top" wrapText="1" indent="1"/>
    </xf>
    <xf numFmtId="167" fontId="8" fillId="0" borderId="9" xfId="1" applyNumberFormat="1" applyFont="1" applyFill="1" applyBorder="1" applyAlignment="1">
      <alignment vertical="center" wrapText="1"/>
    </xf>
    <xf numFmtId="167" fontId="7" fillId="0" borderId="9" xfId="1" applyNumberFormat="1" applyFont="1" applyFill="1" applyBorder="1" applyAlignment="1">
      <alignment vertical="center" wrapText="1"/>
    </xf>
    <xf numFmtId="167" fontId="22" fillId="0" borderId="10" xfId="1" applyNumberFormat="1" applyFont="1" applyFill="1" applyBorder="1" applyAlignment="1">
      <alignment horizontal="left" vertical="top" wrapText="1" indent="1"/>
    </xf>
    <xf numFmtId="167" fontId="22" fillId="0" borderId="10" xfId="1" applyNumberFormat="1" applyFont="1" applyFill="1" applyBorder="1" applyAlignment="1">
      <alignment horizontal="right" vertical="top" wrapText="1" indent="1"/>
    </xf>
    <xf numFmtId="167" fontId="22" fillId="0" borderId="10" xfId="1" applyNumberFormat="1" applyFont="1" applyFill="1" applyBorder="1" applyAlignment="1">
      <alignment vertical="center" wrapText="1"/>
    </xf>
    <xf numFmtId="167" fontId="32" fillId="0" borderId="10" xfId="1" applyNumberFormat="1" applyFont="1" applyFill="1" applyBorder="1" applyAlignment="1">
      <alignment horizontal="left" vertical="top" wrapText="1" indent="1"/>
    </xf>
    <xf numFmtId="167" fontId="22" fillId="0" borderId="1" xfId="1" applyNumberFormat="1" applyFont="1" applyFill="1" applyBorder="1" applyAlignment="1">
      <alignment horizontal="right" vertical="top" wrapText="1" indent="1"/>
    </xf>
    <xf numFmtId="167" fontId="22" fillId="0" borderId="9" xfId="1" applyNumberFormat="1" applyFont="1" applyFill="1" applyBorder="1" applyAlignment="1">
      <alignment horizontal="right" vertical="top" wrapText="1" indent="1"/>
    </xf>
    <xf numFmtId="167" fontId="22" fillId="0" borderId="1" xfId="1" applyNumberFormat="1" applyFont="1" applyFill="1" applyBorder="1" applyAlignment="1">
      <alignment vertical="center" wrapText="1"/>
    </xf>
    <xf numFmtId="167" fontId="22" fillId="0" borderId="0" xfId="1" applyNumberFormat="1" applyFont="1" applyFill="1" applyBorder="1" applyAlignment="1">
      <alignment vertical="center" wrapText="1"/>
    </xf>
    <xf numFmtId="167" fontId="22" fillId="2" borderId="0" xfId="1" applyNumberFormat="1" applyFont="1" applyFill="1" applyBorder="1" applyAlignment="1">
      <alignment vertical="center" wrapText="1"/>
    </xf>
    <xf numFmtId="2" fontId="22" fillId="0" borderId="0" xfId="1" applyNumberFormat="1" applyFont="1" applyFill="1" applyBorder="1" applyAlignment="1">
      <alignment vertical="center" wrapText="1"/>
    </xf>
    <xf numFmtId="167" fontId="21" fillId="0" borderId="1" xfId="1" applyNumberFormat="1" applyFont="1" applyFill="1" applyBorder="1" applyAlignment="1">
      <alignment vertical="center" wrapText="1"/>
    </xf>
    <xf numFmtId="167" fontId="8" fillId="0" borderId="9" xfId="1" applyNumberFormat="1" applyFont="1" applyFill="1" applyBorder="1" applyAlignment="1">
      <alignment horizontal="right" vertical="top" wrapText="1" indent="1"/>
    </xf>
    <xf numFmtId="167" fontId="22" fillId="0" borderId="9" xfId="1" applyNumberFormat="1" applyFont="1" applyFill="1" applyBorder="1" applyAlignment="1">
      <alignment vertical="center" wrapText="1"/>
    </xf>
    <xf numFmtId="167" fontId="21" fillId="0" borderId="9" xfId="1" applyNumberFormat="1" applyFont="1" applyFill="1" applyBorder="1" applyAlignment="1">
      <alignment vertical="center" wrapText="1"/>
    </xf>
    <xf numFmtId="167" fontId="8" fillId="2" borderId="0" xfId="1" applyNumberFormat="1" applyFont="1" applyFill="1" applyBorder="1" applyAlignment="1">
      <alignment vertical="center" wrapText="1"/>
    </xf>
    <xf numFmtId="167" fontId="21" fillId="0" borderId="10" xfId="1" applyNumberFormat="1" applyFont="1" applyFill="1" applyBorder="1" applyAlignment="1">
      <alignment vertical="center" wrapText="1"/>
    </xf>
    <xf numFmtId="41" fontId="23" fillId="0" borderId="1" xfId="3" applyNumberFormat="1" applyFont="1" applyBorder="1" applyAlignment="1">
      <alignment horizontal="left" vertical="top" wrapText="1" indent="1"/>
    </xf>
    <xf numFmtId="167" fontId="8" fillId="0" borderId="1" xfId="1" applyNumberFormat="1" applyFont="1" applyFill="1" applyBorder="1" applyAlignment="1">
      <alignment horizontal="right" vertical="top" wrapText="1" indent="1"/>
    </xf>
    <xf numFmtId="167" fontId="33" fillId="0" borderId="9" xfId="1" applyNumberFormat="1" applyFont="1" applyFill="1" applyBorder="1" applyAlignment="1">
      <alignment vertical="top"/>
    </xf>
    <xf numFmtId="167" fontId="35" fillId="0" borderId="9" xfId="1" applyNumberFormat="1" applyFont="1" applyFill="1" applyBorder="1" applyAlignment="1">
      <alignment vertical="top"/>
    </xf>
    <xf numFmtId="0" fontId="22" fillId="0" borderId="1" xfId="3" applyFont="1" applyBorder="1" applyAlignment="1">
      <alignment vertical="top"/>
    </xf>
    <xf numFmtId="0" fontId="28" fillId="0" borderId="1" xfId="3" applyFont="1" applyBorder="1" applyAlignment="1">
      <alignment horizontal="left" vertical="top" wrapText="1" indent="1"/>
    </xf>
    <xf numFmtId="167" fontId="22" fillId="0" borderId="1" xfId="1" applyNumberFormat="1" applyFont="1" applyFill="1" applyBorder="1" applyAlignment="1">
      <alignment vertical="top" wrapText="1"/>
    </xf>
    <xf numFmtId="167" fontId="22" fillId="0" borderId="0" xfId="1" applyNumberFormat="1" applyFont="1" applyFill="1" applyBorder="1" applyAlignment="1">
      <alignment vertical="top" wrapText="1"/>
    </xf>
    <xf numFmtId="167" fontId="22" fillId="2" borderId="0" xfId="1" applyNumberFormat="1" applyFont="1" applyFill="1" applyBorder="1" applyAlignment="1">
      <alignment vertical="top" wrapText="1"/>
    </xf>
    <xf numFmtId="2" fontId="22" fillId="0" borderId="0" xfId="1" applyNumberFormat="1" applyFont="1" applyFill="1" applyBorder="1" applyAlignment="1">
      <alignment vertical="top" wrapText="1"/>
    </xf>
    <xf numFmtId="167" fontId="21" fillId="0" borderId="1" xfId="1" applyNumberFormat="1" applyFont="1" applyFill="1" applyBorder="1" applyAlignment="1">
      <alignment vertical="top" wrapText="1"/>
    </xf>
    <xf numFmtId="0" fontId="28" fillId="0" borderId="9" xfId="3" applyFont="1" applyBorder="1" applyAlignment="1">
      <alignment horizontal="justify" vertical="top" wrapText="1"/>
    </xf>
    <xf numFmtId="167" fontId="30" fillId="0" borderId="9" xfId="1" applyNumberFormat="1" applyFont="1" applyFill="1" applyBorder="1" applyAlignment="1">
      <alignment vertical="center"/>
    </xf>
    <xf numFmtId="167" fontId="21" fillId="0" borderId="0" xfId="1" applyNumberFormat="1" applyFont="1" applyFill="1" applyBorder="1" applyAlignment="1">
      <alignment vertical="center" wrapText="1"/>
    </xf>
    <xf numFmtId="167" fontId="21" fillId="2" borderId="0" xfId="1" applyNumberFormat="1" applyFont="1" applyFill="1" applyBorder="1" applyAlignment="1">
      <alignment vertical="center" wrapText="1"/>
    </xf>
    <xf numFmtId="2" fontId="21" fillId="0" borderId="0" xfId="1" applyNumberFormat="1" applyFont="1" applyFill="1" applyBorder="1" applyAlignment="1">
      <alignment vertical="center" wrapText="1"/>
    </xf>
    <xf numFmtId="43" fontId="21" fillId="0" borderId="0" xfId="3" applyNumberFormat="1" applyFont="1" applyAlignment="1">
      <alignment horizontal="left" vertical="top" wrapText="1" indent="1"/>
    </xf>
    <xf numFmtId="41" fontId="24" fillId="0" borderId="9" xfId="3" applyNumberFormat="1" applyFont="1" applyBorder="1" applyAlignment="1">
      <alignment horizontal="left" vertical="top" wrapText="1" indent="1"/>
    </xf>
    <xf numFmtId="41" fontId="24" fillId="0" borderId="0" xfId="3" applyNumberFormat="1" applyFont="1" applyAlignment="1">
      <alignment horizontal="left" vertical="top" wrapText="1" indent="1"/>
    </xf>
    <xf numFmtId="167" fontId="32" fillId="0" borderId="9" xfId="1" applyNumberFormat="1" applyFont="1" applyFill="1" applyBorder="1" applyAlignment="1">
      <alignment vertical="center" wrapText="1"/>
    </xf>
    <xf numFmtId="43" fontId="21" fillId="0" borderId="0" xfId="7" applyFont="1" applyFill="1" applyBorder="1" applyAlignment="1">
      <alignment horizontal="right" vertical="top"/>
    </xf>
    <xf numFmtId="41" fontId="24" fillId="0" borderId="9" xfId="7" applyNumberFormat="1" applyFont="1" applyFill="1" applyBorder="1" applyAlignment="1">
      <alignment horizontal="right" vertical="top"/>
    </xf>
    <xf numFmtId="41" fontId="24" fillId="0" borderId="0" xfId="7" applyNumberFormat="1" applyFont="1" applyFill="1" applyBorder="1" applyAlignment="1">
      <alignment horizontal="right" vertical="top"/>
    </xf>
    <xf numFmtId="41" fontId="29" fillId="0" borderId="0" xfId="7" applyNumberFormat="1" applyFont="1" applyFill="1" applyBorder="1" applyAlignment="1">
      <alignment horizontal="right" vertical="top"/>
    </xf>
    <xf numFmtId="167" fontId="21" fillId="0" borderId="9" xfId="1" applyNumberFormat="1" applyFont="1" applyFill="1" applyBorder="1" applyAlignment="1">
      <alignment vertical="top" wrapText="1"/>
    </xf>
    <xf numFmtId="0" fontId="22" fillId="0" borderId="9" xfId="3" applyFont="1" applyBorder="1" applyAlignment="1">
      <alignment vertical="top" wrapText="1"/>
    </xf>
    <xf numFmtId="0" fontId="22" fillId="0" borderId="9" xfId="3" applyFont="1" applyBorder="1" applyAlignment="1">
      <alignment horizontal="center" vertical="top"/>
    </xf>
    <xf numFmtId="169" fontId="21" fillId="0" borderId="9" xfId="1" applyNumberFormat="1" applyFont="1" applyFill="1" applyBorder="1" applyAlignment="1">
      <alignment vertical="top" wrapText="1"/>
    </xf>
    <xf numFmtId="169" fontId="21" fillId="0" borderId="0" xfId="1" applyNumberFormat="1" applyFont="1" applyFill="1" applyBorder="1" applyAlignment="1">
      <alignment vertical="top" wrapText="1"/>
    </xf>
    <xf numFmtId="169" fontId="21" fillId="2" borderId="0" xfId="1" applyNumberFormat="1" applyFont="1" applyFill="1" applyBorder="1" applyAlignment="1">
      <alignment vertical="top" wrapText="1"/>
    </xf>
    <xf numFmtId="2" fontId="21" fillId="0" borderId="0" xfId="1" applyNumberFormat="1" applyFont="1" applyFill="1" applyBorder="1" applyAlignment="1">
      <alignment vertical="top" wrapText="1"/>
    </xf>
    <xf numFmtId="43" fontId="21" fillId="0" borderId="0" xfId="7" applyFont="1" applyFill="1" applyBorder="1" applyAlignment="1">
      <alignment vertical="top" wrapText="1"/>
    </xf>
    <xf numFmtId="43" fontId="24" fillId="0" borderId="9" xfId="7" applyFont="1" applyFill="1" applyBorder="1" applyAlignment="1">
      <alignment vertical="top" wrapText="1"/>
    </xf>
    <xf numFmtId="43" fontId="24" fillId="0" borderId="0" xfId="7" applyFont="1" applyFill="1" applyBorder="1" applyAlignment="1">
      <alignment vertical="top" wrapText="1"/>
    </xf>
    <xf numFmtId="43" fontId="29" fillId="0" borderId="0" xfId="7" applyFont="1" applyFill="1" applyBorder="1" applyAlignment="1">
      <alignment vertical="top" wrapText="1"/>
    </xf>
    <xf numFmtId="43" fontId="21" fillId="0" borderId="9" xfId="1" applyNumberFormat="1" applyFont="1" applyFill="1" applyBorder="1" applyAlignment="1">
      <alignment vertical="top" wrapText="1"/>
    </xf>
    <xf numFmtId="169" fontId="30" fillId="0" borderId="9" xfId="1" applyNumberFormat="1" applyFont="1" applyFill="1" applyBorder="1" applyAlignment="1">
      <alignment vertical="top" wrapText="1"/>
    </xf>
    <xf numFmtId="0" fontId="22" fillId="0" borderId="10" xfId="3" applyFont="1" applyBorder="1" applyAlignment="1">
      <alignment horizontal="center" vertical="top"/>
    </xf>
    <xf numFmtId="0" fontId="28" fillId="0" borderId="10" xfId="3" applyFont="1" applyBorder="1" applyAlignment="1">
      <alignment horizontal="left" vertical="top" wrapText="1" indent="1"/>
    </xf>
    <xf numFmtId="169" fontId="21" fillId="0" borderId="10" xfId="1" applyNumberFormat="1" applyFont="1" applyFill="1" applyBorder="1" applyAlignment="1">
      <alignment vertical="top" wrapText="1"/>
    </xf>
    <xf numFmtId="169" fontId="21" fillId="0" borderId="10" xfId="1" applyNumberFormat="1" applyFont="1" applyFill="1" applyBorder="1" applyAlignment="1">
      <alignment vertical="top"/>
    </xf>
    <xf numFmtId="43" fontId="21" fillId="0" borderId="10" xfId="1" applyNumberFormat="1" applyFont="1" applyFill="1" applyBorder="1" applyAlignment="1">
      <alignment vertical="top" wrapText="1"/>
    </xf>
    <xf numFmtId="169" fontId="30" fillId="0" borderId="10" xfId="1" applyNumberFormat="1" applyFont="1" applyFill="1" applyBorder="1" applyAlignment="1">
      <alignment vertical="top" wrapText="1"/>
    </xf>
    <xf numFmtId="0" fontId="23" fillId="0" borderId="0" xfId="3" applyFont="1" applyAlignment="1">
      <alignment horizontal="center" vertical="top"/>
    </xf>
    <xf numFmtId="0" fontId="23" fillId="0" borderId="0" xfId="3" applyFont="1" applyAlignment="1">
      <alignment horizontal="left" wrapText="1" indent="1"/>
    </xf>
    <xf numFmtId="0" fontId="23" fillId="0" borderId="0" xfId="3" applyFont="1" applyAlignment="1">
      <alignment wrapText="1"/>
    </xf>
    <xf numFmtId="164" fontId="24" fillId="0" borderId="0" xfId="7" applyNumberFormat="1" applyFont="1" applyFill="1" applyBorder="1" applyAlignment="1">
      <alignment vertical="top" wrapText="1"/>
    </xf>
    <xf numFmtId="164" fontId="24" fillId="2" borderId="0" xfId="7" applyNumberFormat="1" applyFont="1" applyFill="1" applyBorder="1" applyAlignment="1">
      <alignment vertical="top" wrapText="1"/>
    </xf>
    <xf numFmtId="2" fontId="24" fillId="0" borderId="0" xfId="7" applyNumberFormat="1" applyFont="1" applyFill="1" applyBorder="1" applyAlignment="1">
      <alignment vertical="top" wrapText="1"/>
    </xf>
    <xf numFmtId="167" fontId="37" fillId="0" borderId="0" xfId="7" applyNumberFormat="1" applyFont="1" applyFill="1" applyBorder="1" applyAlignment="1">
      <alignment vertical="top" wrapText="1"/>
    </xf>
    <xf numFmtId="0" fontId="25" fillId="0" borderId="0" xfId="3" applyFont="1" applyAlignment="1">
      <alignment horizontal="left" wrapText="1" indent="1"/>
    </xf>
    <xf numFmtId="171" fontId="1" fillId="0" borderId="0" xfId="3" applyNumberFormat="1" applyFont="1"/>
    <xf numFmtId="171" fontId="1" fillId="0" borderId="0" xfId="3" applyNumberFormat="1" applyFont="1" applyAlignment="1">
      <alignment wrapText="1"/>
    </xf>
    <xf numFmtId="171" fontId="1" fillId="0" borderId="0" xfId="1" applyNumberFormat="1" applyFont="1" applyFill="1" applyAlignment="1">
      <alignment wrapText="1"/>
    </xf>
    <xf numFmtId="171" fontId="12" fillId="0" borderId="0" xfId="1" applyNumberFormat="1" applyFont="1" applyFill="1" applyAlignment="1">
      <alignment wrapText="1"/>
    </xf>
    <xf numFmtId="171" fontId="1" fillId="0" borderId="0" xfId="1" applyNumberFormat="1" applyFont="1" applyFill="1" applyBorder="1" applyAlignment="1">
      <alignment wrapText="1"/>
    </xf>
    <xf numFmtId="171" fontId="1" fillId="2" borderId="0" xfId="1" applyNumberFormat="1" applyFont="1" applyFill="1" applyBorder="1" applyAlignment="1">
      <alignment wrapText="1"/>
    </xf>
    <xf numFmtId="2" fontId="1" fillId="0" borderId="0" xfId="1" applyNumberFormat="1" applyFont="1" applyFill="1" applyBorder="1" applyAlignment="1">
      <alignment wrapText="1"/>
    </xf>
    <xf numFmtId="171" fontId="4" fillId="0" borderId="0" xfId="3" applyNumberFormat="1" applyFont="1"/>
    <xf numFmtId="171" fontId="6" fillId="0" borderId="0" xfId="3" applyNumberFormat="1" applyFont="1"/>
    <xf numFmtId="0" fontId="1" fillId="0" borderId="0" xfId="3" applyFont="1" applyAlignment="1">
      <alignment wrapText="1"/>
    </xf>
    <xf numFmtId="164" fontId="12" fillId="0" borderId="0" xfId="3" applyNumberFormat="1" applyFont="1" applyAlignment="1">
      <alignment wrapText="1"/>
    </xf>
    <xf numFmtId="164" fontId="1" fillId="0" borderId="0" xfId="3" applyNumberFormat="1" applyFont="1" applyAlignment="1">
      <alignment wrapText="1"/>
    </xf>
    <xf numFmtId="164" fontId="1" fillId="2" borderId="0" xfId="3" applyNumberFormat="1" applyFont="1" applyFill="1" applyAlignment="1">
      <alignment wrapText="1"/>
    </xf>
    <xf numFmtId="2" fontId="1" fillId="0" borderId="0" xfId="3" applyNumberFormat="1" applyFont="1" applyAlignment="1">
      <alignment wrapText="1"/>
    </xf>
    <xf numFmtId="43" fontId="1" fillId="0" borderId="0" xfId="3" applyNumberFormat="1" applyFont="1" applyAlignment="1">
      <alignment wrapText="1"/>
    </xf>
    <xf numFmtId="164" fontId="12" fillId="0" borderId="0" xfId="1" applyNumberFormat="1" applyFont="1" applyFill="1" applyAlignment="1">
      <alignment wrapText="1"/>
    </xf>
    <xf numFmtId="164" fontId="1" fillId="0" borderId="0" xfId="1" applyNumberFormat="1" applyFont="1" applyFill="1" applyBorder="1" applyAlignment="1">
      <alignment wrapText="1"/>
    </xf>
    <xf numFmtId="164" fontId="1" fillId="2" borderId="0" xfId="1" applyNumberFormat="1" applyFont="1" applyFill="1" applyBorder="1" applyAlignment="1">
      <alignment wrapText="1"/>
    </xf>
    <xf numFmtId="164" fontId="1" fillId="0" borderId="0" xfId="1" applyNumberFormat="1" applyFont="1" applyFill="1" applyAlignment="1">
      <alignment wrapText="1"/>
    </xf>
    <xf numFmtId="43" fontId="1" fillId="0" borderId="0" xfId="1" applyNumberFormat="1" applyFont="1" applyFill="1" applyAlignment="1">
      <alignment wrapText="1"/>
    </xf>
    <xf numFmtId="43" fontId="1" fillId="2" borderId="0" xfId="3" applyNumberFormat="1" applyFont="1" applyFill="1" applyAlignment="1">
      <alignment wrapText="1"/>
    </xf>
    <xf numFmtId="0" fontId="37" fillId="0" borderId="0" xfId="0" applyFont="1"/>
    <xf numFmtId="0" fontId="19" fillId="0" borderId="7" xfId="0" applyFont="1" applyBorder="1"/>
    <xf numFmtId="0" fontId="19" fillId="0" borderId="7" xfId="0" applyFont="1" applyBorder="1" applyAlignment="1">
      <alignment wrapText="1"/>
    </xf>
    <xf numFmtId="0" fontId="37" fillId="0" borderId="7" xfId="0" applyFont="1" applyBorder="1" applyAlignment="1">
      <alignment wrapText="1"/>
    </xf>
    <xf numFmtId="43" fontId="37" fillId="0" borderId="7" xfId="8" applyFont="1" applyFill="1" applyBorder="1"/>
    <xf numFmtId="0" fontId="37" fillId="0" borderId="7" xfId="0" applyFont="1" applyBorder="1"/>
    <xf numFmtId="0" fontId="23" fillId="0" borderId="0" xfId="3" applyFont="1" applyAlignment="1">
      <alignment horizontal="left" vertical="top" wrapText="1" indent="1"/>
    </xf>
    <xf numFmtId="0" fontId="5" fillId="0" borderId="0" xfId="3" applyFont="1" applyAlignment="1">
      <alignment wrapText="1"/>
    </xf>
    <xf numFmtId="166" fontId="5" fillId="0" borderId="0" xfId="1" applyFont="1" applyFill="1" applyAlignment="1">
      <alignment wrapText="1"/>
    </xf>
    <xf numFmtId="164" fontId="10" fillId="0" borderId="0" xfId="1" applyNumberFormat="1" applyFont="1" applyFill="1" applyAlignment="1">
      <alignment wrapText="1"/>
    </xf>
    <xf numFmtId="164" fontId="5" fillId="0" borderId="0" xfId="1" applyNumberFormat="1" applyFont="1" applyFill="1" applyBorder="1" applyAlignment="1">
      <alignment wrapText="1"/>
    </xf>
    <xf numFmtId="164" fontId="5" fillId="2" borderId="0" xfId="1" applyNumberFormat="1" applyFont="1" applyFill="1" applyBorder="1" applyAlignment="1">
      <alignment wrapText="1"/>
    </xf>
    <xf numFmtId="2" fontId="5" fillId="0" borderId="0" xfId="1" applyNumberFormat="1" applyFont="1" applyFill="1" applyBorder="1" applyAlignment="1">
      <alignment wrapText="1"/>
    </xf>
    <xf numFmtId="164" fontId="5" fillId="0" borderId="0" xfId="1" applyNumberFormat="1" applyFont="1" applyFill="1" applyAlignment="1">
      <alignment wrapText="1"/>
    </xf>
    <xf numFmtId="166" fontId="1" fillId="0" borderId="0" xfId="1" applyFont="1" applyAlignment="1">
      <alignment wrapText="1"/>
    </xf>
    <xf numFmtId="166" fontId="1" fillId="0" borderId="0" xfId="1" applyFont="1" applyFill="1" applyAlignment="1">
      <alignment wrapText="1"/>
    </xf>
    <xf numFmtId="166" fontId="1" fillId="2" borderId="7" xfId="1" applyFont="1" applyFill="1" applyBorder="1" applyAlignment="1">
      <alignment wrapText="1"/>
    </xf>
    <xf numFmtId="166" fontId="1" fillId="0" borderId="0" xfId="1" applyFont="1" applyFill="1" applyBorder="1" applyAlignment="1">
      <alignment wrapText="1"/>
    </xf>
    <xf numFmtId="164" fontId="12" fillId="2" borderId="0" xfId="3" applyNumberFormat="1" applyFont="1" applyFill="1" applyAlignment="1">
      <alignment wrapText="1"/>
    </xf>
    <xf numFmtId="2" fontId="12" fillId="0" borderId="0" xfId="3" applyNumberFormat="1" applyFont="1" applyAlignment="1">
      <alignment wrapText="1"/>
    </xf>
    <xf numFmtId="172" fontId="1" fillId="0" borderId="0" xfId="3" applyNumberFormat="1" applyFont="1" applyAlignment="1">
      <alignment wrapText="1"/>
    </xf>
    <xf numFmtId="0" fontId="38" fillId="0" borderId="0" xfId="0" applyFont="1" applyAlignment="1">
      <alignment vertical="top"/>
    </xf>
    <xf numFmtId="0" fontId="39" fillId="0" borderId="0" xfId="0" applyFont="1" applyAlignment="1">
      <alignment vertical="top"/>
    </xf>
    <xf numFmtId="0" fontId="40" fillId="0" borderId="0" xfId="0" applyFont="1" applyAlignment="1">
      <alignment vertical="top"/>
    </xf>
    <xf numFmtId="0" fontId="39" fillId="0" borderId="0" xfId="0" applyFont="1" applyAlignment="1">
      <alignment horizontal="justify" vertical="top" wrapText="1"/>
    </xf>
    <xf numFmtId="0" fontId="38" fillId="0" borderId="0" xfId="0" quotePrefix="1" applyFont="1" applyAlignment="1">
      <alignment vertical="top"/>
    </xf>
    <xf numFmtId="0" fontId="39" fillId="0" borderId="0" xfId="0" applyFont="1" applyAlignment="1">
      <alignment horizontal="right" vertical="top"/>
    </xf>
    <xf numFmtId="166" fontId="39" fillId="0" borderId="0" xfId="1" applyFont="1" applyFill="1" applyAlignment="1">
      <alignment vertical="top"/>
    </xf>
    <xf numFmtId="173" fontId="39" fillId="0" borderId="0" xfId="0" applyNumberFormat="1" applyFont="1" applyAlignment="1">
      <alignment vertical="top"/>
    </xf>
    <xf numFmtId="0" fontId="41" fillId="0" borderId="0" xfId="0" applyFont="1" applyAlignment="1">
      <alignment vertical="top"/>
    </xf>
    <xf numFmtId="0" fontId="39" fillId="0" borderId="0" xfId="0" applyNumberFormat="1" applyFont="1" applyAlignment="1">
      <alignment horizontal="left" vertical="top" wrapText="1"/>
    </xf>
    <xf numFmtId="0" fontId="39" fillId="0" borderId="0" xfId="0" applyFont="1" applyAlignment="1">
      <alignment vertical="top" wrapText="1"/>
    </xf>
    <xf numFmtId="0" fontId="40" fillId="0" borderId="0" xfId="0" applyFont="1" applyAlignment="1">
      <alignment horizontal="right"/>
    </xf>
    <xf numFmtId="0" fontId="39" fillId="0" borderId="0" xfId="0" applyFont="1"/>
    <xf numFmtId="0" fontId="41" fillId="0" borderId="0" xfId="0" applyFont="1"/>
    <xf numFmtId="0" fontId="38" fillId="0" borderId="7" xfId="0" applyFont="1" applyBorder="1" applyAlignment="1">
      <alignment horizontal="right"/>
    </xf>
    <xf numFmtId="0" fontId="39" fillId="0" borderId="7" xfId="0" applyFont="1" applyBorder="1"/>
    <xf numFmtId="3" fontId="39" fillId="0" borderId="7" xfId="0" applyNumberFormat="1" applyFont="1" applyBorder="1" applyAlignment="1">
      <alignment horizontal="right"/>
    </xf>
    <xf numFmtId="3" fontId="39" fillId="0" borderId="7" xfId="0" applyNumberFormat="1" applyFont="1" applyBorder="1"/>
    <xf numFmtId="0" fontId="39" fillId="0" borderId="7" xfId="0" applyFont="1" applyBorder="1" applyAlignment="1">
      <alignment wrapText="1"/>
    </xf>
    <xf numFmtId="167" fontId="22" fillId="0" borderId="10" xfId="1" applyNumberFormat="1" applyFont="1" applyFill="1" applyBorder="1" applyAlignment="1">
      <alignment horizontal="right" vertical="center" wrapText="1"/>
    </xf>
    <xf numFmtId="3" fontId="39" fillId="0" borderId="0" xfId="0" applyNumberFormat="1" applyFont="1"/>
    <xf numFmtId="0" fontId="39" fillId="0" borderId="0" xfId="0" applyFont="1" applyAlignment="1">
      <alignment horizontal="left" vertical="top" wrapText="1"/>
    </xf>
    <xf numFmtId="174" fontId="38" fillId="0" borderId="0" xfId="0" applyNumberFormat="1" applyFont="1" applyAlignment="1">
      <alignment vertical="top"/>
    </xf>
    <xf numFmtId="0" fontId="42" fillId="0" borderId="0" xfId="0" applyFont="1" applyAlignment="1">
      <alignment vertical="top"/>
    </xf>
    <xf numFmtId="175" fontId="39" fillId="0" borderId="0" xfId="0" applyNumberFormat="1" applyFont="1" applyAlignment="1">
      <alignment vertical="top"/>
    </xf>
    <xf numFmtId="3" fontId="38" fillId="0" borderId="0" xfId="9" applyNumberFormat="1" applyFont="1" applyFill="1" applyBorder="1" applyAlignment="1">
      <alignment vertical="top"/>
    </xf>
    <xf numFmtId="3" fontId="39" fillId="0" borderId="0" xfId="9" applyNumberFormat="1" applyFont="1" applyFill="1" applyBorder="1" applyAlignment="1">
      <alignment vertical="top"/>
    </xf>
    <xf numFmtId="2" fontId="39" fillId="0" borderId="0" xfId="9" applyNumberFormat="1" applyFont="1" applyFill="1" applyBorder="1" applyAlignment="1">
      <alignment vertical="top"/>
    </xf>
    <xf numFmtId="49" fontId="38" fillId="0" borderId="0" xfId="0" applyNumberFormat="1" applyFont="1" applyAlignment="1">
      <alignment horizontal="justify" vertical="top" wrapText="1"/>
    </xf>
    <xf numFmtId="16" fontId="39" fillId="0" borderId="7" xfId="0" applyNumberFormat="1" applyFont="1" applyBorder="1" applyAlignment="1">
      <alignment vertical="top"/>
    </xf>
    <xf numFmtId="0" fontId="39" fillId="0" borderId="7" xfId="0" applyFont="1" applyBorder="1" applyAlignment="1">
      <alignment vertical="top"/>
    </xf>
    <xf numFmtId="0" fontId="7" fillId="0" borderId="0" xfId="3" applyFont="1" applyAlignment="1">
      <alignment horizontal="center" vertical="center"/>
    </xf>
    <xf numFmtId="0" fontId="8" fillId="0" borderId="1" xfId="3" applyFont="1" applyBorder="1" applyAlignment="1">
      <alignment horizontal="center" vertical="center" wrapText="1"/>
    </xf>
    <xf numFmtId="0" fontId="8" fillId="0" borderId="9" xfId="3" applyFont="1" applyBorder="1" applyAlignment="1">
      <alignment horizontal="center" vertical="center" wrapText="1"/>
    </xf>
    <xf numFmtId="0" fontId="8" fillId="0" borderId="10" xfId="3" applyFont="1" applyBorder="1" applyAlignment="1">
      <alignment horizontal="center" vertical="center" wrapText="1"/>
    </xf>
    <xf numFmtId="0" fontId="8" fillId="0" borderId="1" xfId="3" applyFont="1" applyBorder="1" applyAlignment="1">
      <alignment horizontal="center" vertical="center"/>
    </xf>
    <xf numFmtId="0" fontId="8" fillId="0" borderId="9" xfId="3" applyFont="1" applyBorder="1" applyAlignment="1">
      <alignment horizontal="center" vertical="center"/>
    </xf>
    <xf numFmtId="0" fontId="8" fillId="0" borderId="10" xfId="3" applyFont="1" applyBorder="1" applyAlignment="1">
      <alignment horizontal="center" vertical="center"/>
    </xf>
    <xf numFmtId="0" fontId="17" fillId="0" borderId="2" xfId="3" applyFont="1" applyBorder="1" applyAlignment="1">
      <alignment horizontal="center"/>
    </xf>
    <xf numFmtId="0" fontId="17" fillId="0" borderId="3" xfId="3" applyFont="1" applyBorder="1" applyAlignment="1">
      <alignment horizontal="center"/>
    </xf>
    <xf numFmtId="0" fontId="17" fillId="0" borderId="4" xfId="3" applyFont="1" applyBorder="1" applyAlignment="1">
      <alignment horizontal="center"/>
    </xf>
    <xf numFmtId="43" fontId="17" fillId="0" borderId="5" xfId="3" applyNumberFormat="1" applyFont="1" applyBorder="1" applyAlignment="1">
      <alignment horizontal="center"/>
    </xf>
    <xf numFmtId="43" fontId="17" fillId="0" borderId="6" xfId="3" applyNumberFormat="1" applyFont="1" applyBorder="1" applyAlignment="1">
      <alignment horizontal="center"/>
    </xf>
    <xf numFmtId="43" fontId="17" fillId="0" borderId="3" xfId="3" applyNumberFormat="1" applyFont="1" applyBorder="1" applyAlignment="1">
      <alignment horizontal="center"/>
    </xf>
    <xf numFmtId="43" fontId="17" fillId="0" borderId="4" xfId="3" applyNumberFormat="1" applyFont="1" applyBorder="1" applyAlignment="1">
      <alignment horizontal="center"/>
    </xf>
    <xf numFmtId="0" fontId="17" fillId="0" borderId="7" xfId="3" applyFont="1" applyBorder="1" applyAlignment="1">
      <alignment horizontal="center"/>
    </xf>
    <xf numFmtId="43" fontId="18" fillId="0" borderId="8" xfId="3" applyNumberFormat="1" applyFont="1" applyBorder="1" applyAlignment="1">
      <alignment horizontal="center"/>
    </xf>
    <xf numFmtId="0" fontId="17" fillId="0" borderId="0" xfId="3" applyFont="1" applyAlignment="1">
      <alignment horizontal="center"/>
    </xf>
    <xf numFmtId="0" fontId="18" fillId="0" borderId="7" xfId="3" applyFont="1" applyBorder="1" applyAlignment="1">
      <alignment horizontal="center"/>
    </xf>
    <xf numFmtId="0" fontId="5" fillId="0" borderId="0" xfId="3" applyFont="1" applyAlignment="1">
      <alignment horizontal="center"/>
    </xf>
    <xf numFmtId="0" fontId="5" fillId="0" borderId="4" xfId="3" applyFont="1" applyBorder="1" applyAlignment="1">
      <alignment horizontal="center" vertical="center" wrapText="1"/>
    </xf>
    <xf numFmtId="0" fontId="5" fillId="0" borderId="7" xfId="3" applyFont="1" applyBorder="1" applyAlignment="1">
      <alignment horizontal="center" vertical="center" wrapText="1"/>
    </xf>
    <xf numFmtId="49" fontId="39" fillId="0" borderId="0" xfId="0" applyNumberFormat="1" applyFont="1" applyAlignment="1">
      <alignment horizontal="justify" vertical="top" wrapText="1"/>
    </xf>
    <xf numFmtId="49" fontId="39" fillId="0" borderId="0" xfId="0" applyNumberFormat="1" applyFont="1" applyAlignment="1">
      <alignment horizontal="left" vertical="top" wrapText="1"/>
    </xf>
    <xf numFmtId="0" fontId="39" fillId="0" borderId="0" xfId="0" applyFont="1" applyAlignment="1">
      <alignment horizontal="justify" vertical="top" wrapText="1"/>
    </xf>
    <xf numFmtId="0" fontId="39" fillId="0" borderId="0" xfId="0" applyNumberFormat="1" applyFont="1" applyAlignment="1">
      <alignment horizontal="left" vertical="top" wrapText="1"/>
    </xf>
    <xf numFmtId="0" fontId="40" fillId="0" borderId="1" xfId="0" applyFont="1" applyBorder="1" applyAlignment="1">
      <alignment horizontal="center" vertical="center"/>
    </xf>
    <xf numFmtId="0" fontId="40" fillId="0" borderId="10" xfId="0" applyFont="1" applyBorder="1" applyAlignment="1">
      <alignment horizontal="center" vertical="center"/>
    </xf>
    <xf numFmtId="0" fontId="40" fillId="0" borderId="2" xfId="0" applyFont="1" applyBorder="1" applyAlignment="1">
      <alignment horizontal="center"/>
    </xf>
    <xf numFmtId="0" fontId="40" fillId="0" borderId="4" xfId="0" applyFont="1" applyBorder="1" applyAlignment="1">
      <alignment horizontal="center"/>
    </xf>
    <xf numFmtId="0" fontId="39" fillId="0" borderId="0" xfId="0" applyFont="1" applyAlignment="1">
      <alignment horizontal="left" vertical="top" wrapText="1"/>
    </xf>
    <xf numFmtId="0" fontId="38" fillId="0" borderId="0" xfId="0" applyFont="1" applyAlignment="1">
      <alignment horizontal="justify" vertical="top" wrapText="1"/>
    </xf>
    <xf numFmtId="49" fontId="38" fillId="0" borderId="0" xfId="0" applyNumberFormat="1" applyFont="1" applyAlignment="1">
      <alignment horizontal="justify" vertical="top" wrapText="1"/>
    </xf>
  </cellXfs>
  <cellStyles count="10">
    <cellStyle name="Comma" xfId="1" builtinId="3"/>
    <cellStyle name="Comma 10 2 2 2 3" xfId="8" xr:uid="{E705A96D-6BA5-4F97-9A76-D276DD3D22BB}"/>
    <cellStyle name="Comma 11" xfId="9" xr:uid="{E513F94A-C15E-43BA-98E8-3996ABFBC00F}"/>
    <cellStyle name="Comma 33" xfId="7" xr:uid="{FB8CC3CB-9C17-4620-8667-88C44AAE3CBC}"/>
    <cellStyle name="Normal" xfId="0" builtinId="0"/>
    <cellStyle name="Normal 209" xfId="3" xr:uid="{4E4AFE12-A926-46E4-BA68-F6C700F2DEFD}"/>
    <cellStyle name="Normal 209 4" xfId="4" xr:uid="{AD4ED99E-5C56-4BA8-968C-FC2FCFD7098F}"/>
    <cellStyle name="Normal 209 4 3" xfId="6" xr:uid="{C6B9687F-BB14-4C1B-B791-66754FACFDF7}"/>
    <cellStyle name="Normal 210" xfId="5" xr:uid="{8D2A77F0-8763-48C7-B372-A54B27B83279}"/>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NULL" TargetMode="External"/><Relationship Id="rId2" Type="http://schemas.openxmlformats.org/officeDocument/2006/relationships/image" Target="../media/image2.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35</xdr:col>
      <xdr:colOff>0</xdr:colOff>
      <xdr:row>78</xdr:row>
      <xdr:rowOff>0</xdr:rowOff>
    </xdr:from>
    <xdr:to>
      <xdr:col>35</xdr:col>
      <xdr:colOff>99288</xdr:colOff>
      <xdr:row>78</xdr:row>
      <xdr:rowOff>148166</xdr:rowOff>
    </xdr:to>
    <xdr:pic>
      <xdr:nvPicPr>
        <xdr:cNvPr id="2" name="Picture 1" descr="cid:image007.png@01D5C264.5C69E6A0">
          <a:extLst>
            <a:ext uri="{FF2B5EF4-FFF2-40B4-BE49-F238E27FC236}">
              <a16:creationId xmlns:a16="http://schemas.microsoft.com/office/drawing/2014/main" id="{BF22D090-05BB-4EEF-AF3F-DCD271E409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17780000" y="19932650"/>
          <a:ext cx="0" cy="846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700727</xdr:colOff>
      <xdr:row>0</xdr:row>
      <xdr:rowOff>0</xdr:rowOff>
    </xdr:from>
    <xdr:to>
      <xdr:col>4</xdr:col>
      <xdr:colOff>2809381</xdr:colOff>
      <xdr:row>8</xdr:row>
      <xdr:rowOff>73269</xdr:rowOff>
    </xdr:to>
    <xdr:pic>
      <xdr:nvPicPr>
        <xdr:cNvPr id="3" name="Picture 7">
          <a:extLst>
            <a:ext uri="{FF2B5EF4-FFF2-40B4-BE49-F238E27FC236}">
              <a16:creationId xmlns:a16="http://schemas.microsoft.com/office/drawing/2014/main" id="{4D80AE8A-739B-4ECF-88A8-A940E52253F8}"/>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a:xfrm>
          <a:off x="1259527" y="0"/>
          <a:ext cx="2108654" cy="1527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2895600</xdr:colOff>
      <xdr:row>0</xdr:row>
      <xdr:rowOff>0</xdr:rowOff>
    </xdr:from>
    <xdr:to>
      <xdr:col>8</xdr:col>
      <xdr:colOff>4234</xdr:colOff>
      <xdr:row>1</xdr:row>
      <xdr:rowOff>142118</xdr:rowOff>
    </xdr:to>
    <xdr:pic>
      <xdr:nvPicPr>
        <xdr:cNvPr id="2" name="Picture 514" descr="small-logo">
          <a:extLst>
            <a:ext uri="{FF2B5EF4-FFF2-40B4-BE49-F238E27FC236}">
              <a16:creationId xmlns:a16="http://schemas.microsoft.com/office/drawing/2014/main" id="{7C0D5E8F-023C-4F6A-9D77-4DE571612C5D}"/>
            </a:ext>
          </a:extLst>
        </xdr:cNvPr>
        <xdr:cNvPicPr>
          <a:picLocks noChangeAspect="1" noChangeArrowheads="1"/>
        </xdr:cNvPicPr>
      </xdr:nvPicPr>
      <xdr:blipFill>
        <a:blip xmlns:r="http://schemas.openxmlformats.org/officeDocument/2006/relationships" r:embed="rId1" cstate="print"/>
        <a:srcRect/>
        <a:stretch>
          <a:fillRect/>
        </a:stretch>
      </xdr:blipFill>
      <xdr:spPr>
        <a:xfrm>
          <a:off x="10661650" y="0"/>
          <a:ext cx="3695" cy="351668"/>
        </a:xfrm>
        <a:prstGeom prst="rect">
          <a:avLst/>
        </a:prstGeom>
        <a:noFill/>
      </xdr:spPr>
    </xdr:pic>
    <xdr:clientData/>
  </xdr:twoCellAnchor>
  <xdr:twoCellAnchor editAs="oneCell">
    <xdr:from>
      <xdr:col>7</xdr:col>
      <xdr:colOff>2895600</xdr:colOff>
      <xdr:row>0</xdr:row>
      <xdr:rowOff>0</xdr:rowOff>
    </xdr:from>
    <xdr:to>
      <xdr:col>8</xdr:col>
      <xdr:colOff>4234</xdr:colOff>
      <xdr:row>1</xdr:row>
      <xdr:rowOff>142118</xdr:rowOff>
    </xdr:to>
    <xdr:pic>
      <xdr:nvPicPr>
        <xdr:cNvPr id="3" name="Picture 514" descr="small-logo">
          <a:extLst>
            <a:ext uri="{FF2B5EF4-FFF2-40B4-BE49-F238E27FC236}">
              <a16:creationId xmlns:a16="http://schemas.microsoft.com/office/drawing/2014/main" id="{CDE90908-61AC-432E-BD1C-A371451B3F7A}"/>
            </a:ext>
          </a:extLst>
        </xdr:cNvPr>
        <xdr:cNvPicPr>
          <a:picLocks noChangeAspect="1" noChangeArrowheads="1"/>
        </xdr:cNvPicPr>
      </xdr:nvPicPr>
      <xdr:blipFill>
        <a:blip xmlns:r="http://schemas.openxmlformats.org/officeDocument/2006/relationships" r:embed="rId1" cstate="print"/>
        <a:srcRect/>
        <a:stretch>
          <a:fillRect/>
        </a:stretch>
      </xdr:blipFill>
      <xdr:spPr>
        <a:xfrm>
          <a:off x="10661650" y="0"/>
          <a:ext cx="3695" cy="351668"/>
        </a:xfrm>
        <a:prstGeom prst="rect">
          <a:avLst/>
        </a:prstGeom>
        <a:noFill/>
      </xdr:spPr>
    </xdr:pic>
    <xdr:clientData/>
  </xdr:twoCellAnchor>
  <xdr:twoCellAnchor editAs="oneCell">
    <xdr:from>
      <xdr:col>7</xdr:col>
      <xdr:colOff>2895600</xdr:colOff>
      <xdr:row>0</xdr:row>
      <xdr:rowOff>0</xdr:rowOff>
    </xdr:from>
    <xdr:to>
      <xdr:col>8</xdr:col>
      <xdr:colOff>4234</xdr:colOff>
      <xdr:row>1</xdr:row>
      <xdr:rowOff>142118</xdr:rowOff>
    </xdr:to>
    <xdr:pic>
      <xdr:nvPicPr>
        <xdr:cNvPr id="4" name="Picture 514" descr="small-logo">
          <a:extLst>
            <a:ext uri="{FF2B5EF4-FFF2-40B4-BE49-F238E27FC236}">
              <a16:creationId xmlns:a16="http://schemas.microsoft.com/office/drawing/2014/main" id="{3A2DB402-A7E9-458C-9881-B2C80E714DBF}"/>
            </a:ext>
          </a:extLst>
        </xdr:cNvPr>
        <xdr:cNvPicPr>
          <a:picLocks noChangeAspect="1" noChangeArrowheads="1"/>
        </xdr:cNvPicPr>
      </xdr:nvPicPr>
      <xdr:blipFill>
        <a:blip xmlns:r="http://schemas.openxmlformats.org/officeDocument/2006/relationships" r:embed="rId1" cstate="print"/>
        <a:srcRect/>
        <a:stretch>
          <a:fillRect/>
        </a:stretch>
      </xdr:blipFill>
      <xdr:spPr>
        <a:xfrm>
          <a:off x="10661650" y="0"/>
          <a:ext cx="3695" cy="351668"/>
        </a:xfrm>
        <a:prstGeom prst="rect">
          <a:avLst/>
        </a:prstGeom>
        <a:noFill/>
      </xdr:spPr>
    </xdr:pic>
    <xdr:clientData/>
  </xdr:twoCellAnchor>
  <xdr:twoCellAnchor editAs="oneCell">
    <xdr:from>
      <xdr:col>7</xdr:col>
      <xdr:colOff>2895600</xdr:colOff>
      <xdr:row>0</xdr:row>
      <xdr:rowOff>0</xdr:rowOff>
    </xdr:from>
    <xdr:to>
      <xdr:col>8</xdr:col>
      <xdr:colOff>4234</xdr:colOff>
      <xdr:row>1</xdr:row>
      <xdr:rowOff>142118</xdr:rowOff>
    </xdr:to>
    <xdr:pic>
      <xdr:nvPicPr>
        <xdr:cNvPr id="5" name="Picture 514" descr="small-logo">
          <a:extLst>
            <a:ext uri="{FF2B5EF4-FFF2-40B4-BE49-F238E27FC236}">
              <a16:creationId xmlns:a16="http://schemas.microsoft.com/office/drawing/2014/main" id="{F15CBFAE-A13A-4AA4-8153-E079691A32DA}"/>
            </a:ext>
          </a:extLst>
        </xdr:cNvPr>
        <xdr:cNvPicPr>
          <a:picLocks noChangeAspect="1" noChangeArrowheads="1"/>
        </xdr:cNvPicPr>
      </xdr:nvPicPr>
      <xdr:blipFill>
        <a:blip xmlns:r="http://schemas.openxmlformats.org/officeDocument/2006/relationships" r:embed="rId1" cstate="print"/>
        <a:srcRect/>
        <a:stretch>
          <a:fillRect/>
        </a:stretch>
      </xdr:blipFill>
      <xdr:spPr>
        <a:xfrm>
          <a:off x="10661650" y="0"/>
          <a:ext cx="3695" cy="351668"/>
        </a:xfrm>
        <a:prstGeom prst="rect">
          <a:avLst/>
        </a:prstGeom>
        <a:noFill/>
      </xdr:spPr>
    </xdr:pic>
    <xdr:clientData/>
  </xdr:twoCellAnchor>
  <xdr:twoCellAnchor>
    <xdr:from>
      <xdr:col>7</xdr:col>
      <xdr:colOff>515127</xdr:colOff>
      <xdr:row>1</xdr:row>
      <xdr:rowOff>37798</xdr:rowOff>
    </xdr:from>
    <xdr:to>
      <xdr:col>7</xdr:col>
      <xdr:colOff>1659918</xdr:colOff>
      <xdr:row>5</xdr:row>
      <xdr:rowOff>217713</xdr:rowOff>
    </xdr:to>
    <xdr:pic>
      <xdr:nvPicPr>
        <xdr:cNvPr id="6" name="Picture 7">
          <a:extLst>
            <a:ext uri="{FF2B5EF4-FFF2-40B4-BE49-F238E27FC236}">
              <a16:creationId xmlns:a16="http://schemas.microsoft.com/office/drawing/2014/main" id="{FD7EB1CD-F223-470A-8EF2-F347EF6C51F1}"/>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a:xfrm>
          <a:off x="9233677" y="247348"/>
          <a:ext cx="1144791" cy="10117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2895600</xdr:colOff>
      <xdr:row>0</xdr:row>
      <xdr:rowOff>0</xdr:rowOff>
    </xdr:from>
    <xdr:to>
      <xdr:col>8</xdr:col>
      <xdr:colOff>5645</xdr:colOff>
      <xdr:row>1</xdr:row>
      <xdr:rowOff>142118</xdr:rowOff>
    </xdr:to>
    <xdr:pic>
      <xdr:nvPicPr>
        <xdr:cNvPr id="7" name="Picture 514" descr="small-logo">
          <a:extLst>
            <a:ext uri="{FF2B5EF4-FFF2-40B4-BE49-F238E27FC236}">
              <a16:creationId xmlns:a16="http://schemas.microsoft.com/office/drawing/2014/main" id="{D1240675-7D3D-41CA-8EFA-81238B509ECA}"/>
            </a:ext>
          </a:extLst>
        </xdr:cNvPr>
        <xdr:cNvPicPr>
          <a:picLocks noChangeAspect="1" noChangeArrowheads="1"/>
        </xdr:cNvPicPr>
      </xdr:nvPicPr>
      <xdr:blipFill>
        <a:blip xmlns:r="http://schemas.openxmlformats.org/officeDocument/2006/relationships" r:embed="rId1" cstate="print"/>
        <a:srcRect/>
        <a:stretch>
          <a:fillRect/>
        </a:stretch>
      </xdr:blipFill>
      <xdr:spPr>
        <a:xfrm>
          <a:off x="10661650" y="0"/>
          <a:ext cx="3695" cy="351668"/>
        </a:xfrm>
        <a:prstGeom prst="rect">
          <a:avLst/>
        </a:prstGeom>
        <a:noFill/>
      </xdr:spPr>
    </xdr:pic>
    <xdr:clientData/>
  </xdr:twoCellAnchor>
  <xdr:twoCellAnchor editAs="oneCell">
    <xdr:from>
      <xdr:col>7</xdr:col>
      <xdr:colOff>2895600</xdr:colOff>
      <xdr:row>0</xdr:row>
      <xdr:rowOff>0</xdr:rowOff>
    </xdr:from>
    <xdr:to>
      <xdr:col>8</xdr:col>
      <xdr:colOff>5645</xdr:colOff>
      <xdr:row>1</xdr:row>
      <xdr:rowOff>142118</xdr:rowOff>
    </xdr:to>
    <xdr:pic>
      <xdr:nvPicPr>
        <xdr:cNvPr id="8" name="Picture 514" descr="small-logo">
          <a:extLst>
            <a:ext uri="{FF2B5EF4-FFF2-40B4-BE49-F238E27FC236}">
              <a16:creationId xmlns:a16="http://schemas.microsoft.com/office/drawing/2014/main" id="{47C0547B-5E1B-4150-AAE7-C44E59753190}"/>
            </a:ext>
          </a:extLst>
        </xdr:cNvPr>
        <xdr:cNvPicPr>
          <a:picLocks noChangeAspect="1" noChangeArrowheads="1"/>
        </xdr:cNvPicPr>
      </xdr:nvPicPr>
      <xdr:blipFill>
        <a:blip xmlns:r="http://schemas.openxmlformats.org/officeDocument/2006/relationships" r:embed="rId1" cstate="print"/>
        <a:srcRect/>
        <a:stretch>
          <a:fillRect/>
        </a:stretch>
      </xdr:blipFill>
      <xdr:spPr>
        <a:xfrm>
          <a:off x="10661650" y="0"/>
          <a:ext cx="3695" cy="351668"/>
        </a:xfrm>
        <a:prstGeom prst="rect">
          <a:avLst/>
        </a:prstGeom>
        <a:noFill/>
      </xdr:spPr>
    </xdr:pic>
    <xdr:clientData/>
  </xdr:twoCellAnchor>
  <xdr:twoCellAnchor editAs="oneCell">
    <xdr:from>
      <xdr:col>7</xdr:col>
      <xdr:colOff>2895600</xdr:colOff>
      <xdr:row>0</xdr:row>
      <xdr:rowOff>0</xdr:rowOff>
    </xdr:from>
    <xdr:to>
      <xdr:col>8</xdr:col>
      <xdr:colOff>5645</xdr:colOff>
      <xdr:row>1</xdr:row>
      <xdr:rowOff>142118</xdr:rowOff>
    </xdr:to>
    <xdr:pic>
      <xdr:nvPicPr>
        <xdr:cNvPr id="9" name="Picture 514" descr="small-logo">
          <a:extLst>
            <a:ext uri="{FF2B5EF4-FFF2-40B4-BE49-F238E27FC236}">
              <a16:creationId xmlns:a16="http://schemas.microsoft.com/office/drawing/2014/main" id="{0F4A1BC1-5E44-4B9E-A5B0-6B292025CE33}"/>
            </a:ext>
          </a:extLst>
        </xdr:cNvPr>
        <xdr:cNvPicPr>
          <a:picLocks noChangeAspect="1" noChangeArrowheads="1"/>
        </xdr:cNvPicPr>
      </xdr:nvPicPr>
      <xdr:blipFill>
        <a:blip xmlns:r="http://schemas.openxmlformats.org/officeDocument/2006/relationships" r:embed="rId1" cstate="print"/>
        <a:srcRect/>
        <a:stretch>
          <a:fillRect/>
        </a:stretch>
      </xdr:blipFill>
      <xdr:spPr>
        <a:xfrm>
          <a:off x="10661650" y="0"/>
          <a:ext cx="3695" cy="351668"/>
        </a:xfrm>
        <a:prstGeom prst="rect">
          <a:avLst/>
        </a:prstGeom>
        <a:noFill/>
      </xdr:spPr>
    </xdr:pic>
    <xdr:clientData/>
  </xdr:twoCellAnchor>
  <xdr:twoCellAnchor editAs="oneCell">
    <xdr:from>
      <xdr:col>7</xdr:col>
      <xdr:colOff>2895600</xdr:colOff>
      <xdr:row>0</xdr:row>
      <xdr:rowOff>0</xdr:rowOff>
    </xdr:from>
    <xdr:to>
      <xdr:col>8</xdr:col>
      <xdr:colOff>5645</xdr:colOff>
      <xdr:row>1</xdr:row>
      <xdr:rowOff>142118</xdr:rowOff>
    </xdr:to>
    <xdr:pic>
      <xdr:nvPicPr>
        <xdr:cNvPr id="10" name="Picture 514" descr="small-logo">
          <a:extLst>
            <a:ext uri="{FF2B5EF4-FFF2-40B4-BE49-F238E27FC236}">
              <a16:creationId xmlns:a16="http://schemas.microsoft.com/office/drawing/2014/main" id="{4E3EA3B8-A2BB-4298-B2A9-7422D4FD7176}"/>
            </a:ext>
          </a:extLst>
        </xdr:cNvPr>
        <xdr:cNvPicPr>
          <a:picLocks noChangeAspect="1" noChangeArrowheads="1"/>
        </xdr:cNvPicPr>
      </xdr:nvPicPr>
      <xdr:blipFill>
        <a:blip xmlns:r="http://schemas.openxmlformats.org/officeDocument/2006/relationships" r:embed="rId1" cstate="print"/>
        <a:srcRect/>
        <a:stretch>
          <a:fillRect/>
        </a:stretch>
      </xdr:blipFill>
      <xdr:spPr>
        <a:xfrm>
          <a:off x="10661650" y="0"/>
          <a:ext cx="3695" cy="351668"/>
        </a:xfrm>
        <a:prstGeom prst="rect">
          <a:avLst/>
        </a:prstGeom>
        <a:noFill/>
      </xdr:spPr>
    </xdr:pic>
    <xdr:clientData/>
  </xdr:twoCellAnchor>
  <xdr:twoCellAnchor>
    <xdr:from>
      <xdr:col>7</xdr:col>
      <xdr:colOff>515127</xdr:colOff>
      <xdr:row>1</xdr:row>
      <xdr:rowOff>37798</xdr:rowOff>
    </xdr:from>
    <xdr:to>
      <xdr:col>7</xdr:col>
      <xdr:colOff>1659918</xdr:colOff>
      <xdr:row>5</xdr:row>
      <xdr:rowOff>217713</xdr:rowOff>
    </xdr:to>
    <xdr:pic>
      <xdr:nvPicPr>
        <xdr:cNvPr id="11" name="Picture 7">
          <a:extLst>
            <a:ext uri="{FF2B5EF4-FFF2-40B4-BE49-F238E27FC236}">
              <a16:creationId xmlns:a16="http://schemas.microsoft.com/office/drawing/2014/main" id="{2A8427EA-1055-4F55-9D8B-010F03D04681}"/>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a:xfrm>
          <a:off x="9233677" y="247348"/>
          <a:ext cx="1144791" cy="10117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ufomoviez-my.sharepoint.com/Users/Dvij.Butkar/AppData/Local/Microsoft/Windows/INetCache/Content.Outlook/0XWVCBX3/UFO%20Financial%20June%202025%20v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ufomoviez.sharepoint.com/sites/UFO-FinanceAndIR/Shared%20Documents/General/Investor%20Relations/NEW%20IR%20DATA/Quarterly%20Data/FY27/Q1/UFO%20Consol%20Q1%20FY27%20V1.xlsx" TargetMode="External"/><Relationship Id="rId1" Type="http://schemas.openxmlformats.org/officeDocument/2006/relationships/externalLinkPath" Target="https://ufomoviez.sharepoint.com/sites/UFO-FinanceAndIR/Shared%20Documents/General/Investor%20Relations/NEW%20IR%20DATA/Quarterly%20Data/FY27/Q1/UFO%20Consol%20Q1%20FY27%20V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Hemal.Rathod\Desktop\Desktop\Year%20end%20March%2026\Year%20End%20Mar%2026\Consol\Regulation%2033%20-%20Q4&amp;%20FY26.xlsx" TargetMode="External"/><Relationship Id="rId1" Type="http://schemas.openxmlformats.org/officeDocument/2006/relationships/externalLinkPath" Target="file:///C:\Users\Hemal.Rathod\Desktop\Desktop\Year%20end%20March%2026\Year%20End%20Mar%2026\Consol\Regulation%2033%20-%20Q4&amp;%20FY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e"/>
      <sheetName val="ETR"/>
      <sheetName val="Cash Loss for CARO"/>
      <sheetName val="Carried forward losses"/>
      <sheetName val="MAT FY 2014-15"/>
      <sheetName val="Sheet4"/>
      <sheetName val="InsAs PL Lacs"/>
      <sheetName val="Schedule - IndAS  Lacs"/>
      <sheetName val="DR"/>
      <sheetName val="Convenant Summary"/>
      <sheetName val="Convenant Working"/>
      <sheetName val="Reg 33-P&amp;L"/>
      <sheetName val="Computation"/>
      <sheetName val="Deferred tax Working"/>
      <sheetName val="Sheet6"/>
      <sheetName val="BS"/>
      <sheetName val="PL"/>
      <sheetName val="Other Equity"/>
      <sheetName val="Cash Flow Stmt"/>
      <sheetName val="Schedule 1,2,3 (FA)"/>
      <sheetName val="Schedule"/>
      <sheetName val="Link to Financials"/>
      <sheetName val="Link TB 2025-26 (June)"/>
      <sheetName val="Notes to Financials"/>
      <sheetName val="Cash flow working"/>
      <sheetName val="TB 2025-26 (June)"/>
      <sheetName val="Adjst June 25"/>
      <sheetName val="Borrowing"/>
      <sheetName val="Mutual Fund"/>
      <sheetName val="console format"/>
      <sheetName val="IT Schedule"/>
      <sheetName val="Profit on sale of Conversion"/>
      <sheetName val="Incentive - 43B"/>
      <sheetName val="Leave Encashment &amp; LIC"/>
      <sheetName val="disallowance 43(a)(ia)"/>
      <sheetName val="Sheet5"/>
      <sheetName val="Merger Expenes"/>
      <sheetName val="EPS"/>
      <sheetName val="Mukta"/>
      <sheetName val="Sheet3"/>
      <sheetName val="Calculation 180(1) (C)"/>
      <sheetName val="Covenant"/>
      <sheetName val="Sec 129 Associates"/>
      <sheetName val="Sheet2"/>
      <sheetName val="212"/>
      <sheetName val="212_5"/>
      <sheetName val="PLI Working"/>
      <sheetName val="Sheet1"/>
      <sheetName val="UFO Group"/>
    </sheetNames>
    <sheetDataSet>
      <sheetData sheetId="0">
        <row r="1">
          <cell r="D1">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TR for PPT"/>
      <sheetName val="Sheet2"/>
      <sheetName val="Report (2)"/>
      <sheetName val="Report"/>
      <sheetName val="SOP"/>
      <sheetName val="P&amp;L Summary"/>
      <sheetName val="Sheet3"/>
      <sheetName val="Fund position"/>
      <sheetName val="Summary   "/>
      <sheetName val="Directors report"/>
      <sheetName val="Covenant Working "/>
      <sheetName val="Covenant Summary IDFC First "/>
      <sheetName val="Covenant HDFC"/>
      <sheetName val="Presentation data"/>
      <sheetName val="Sheet1"/>
      <sheetName val="Sheet4"/>
      <sheetName val="Net Debt(Cash)"/>
      <sheetName val="Sheet6"/>
      <sheetName val="Schedule in lacs"/>
      <sheetName val="ETR 12 Months"/>
      <sheetName val="Profit &amp; Loss in lacs"/>
      <sheetName val="ETR reco Updated"/>
      <sheetName val="Consol-P&amp;L-Projection"/>
      <sheetName val="Abridged Reg 33"/>
      <sheetName val="EBITA Q2FY24 VS Q2 FY23"/>
      <sheetName val="EBITDA Q4 vs Q3 without DMCC"/>
      <sheetName val="Margin on sale of product"/>
      <sheetName val="EBITDA Q1 FY 23 vs Q1 FY 22"/>
      <sheetName val="EBITDA FY 22 vs FY 22 "/>
      <sheetName val="EBITDA FY 23 vs Q3 FY 23"/>
      <sheetName val="EBITDA Q1 FY 24 vs Q4 FY 23"/>
      <sheetName val="Reg 33-P&amp;L Q4 FY26"/>
      <sheetName val="Reg 33-notes Q4 FY26"/>
      <sheetName val="Sheet5"/>
      <sheetName val="Reg33-BS Q4 FY26"/>
      <sheetName val="Reg 33 CFS Q4 FY26"/>
      <sheetName val="CFS Board Updated"/>
      <sheetName val="AA 120 CFS-UFO"/>
      <sheetName val="UFO Consol CF"/>
      <sheetName val="CFS Board"/>
      <sheetName val="Exchange Rates"/>
      <sheetName val="Elimination"/>
      <sheetName val="Profit Reco"/>
      <sheetName val="UFO consol&gt;&gt;&gt;&gt;"/>
      <sheetName val="AA 100 BS-UFO"/>
      <sheetName val="AA 110 PL-UFO"/>
      <sheetName val="AA 130 BS Notes"/>
      <sheetName val="SOCE Reco"/>
      <sheetName val="SOCE Adj"/>
      <sheetName val="Sheet9"/>
      <sheetName val="AA 130 PL Notes"/>
      <sheetName val="Note a &amp; b"/>
      <sheetName val="Scrabble consol&gt;&gt;&gt;&gt;"/>
      <sheetName val="AA 140 BS-SEL"/>
      <sheetName val="AA 150 PL-SEL"/>
      <sheetName val="AA 180 Asset-SEL"/>
      <sheetName val="AA 170 Liab-SEL"/>
      <sheetName val="AA 200 PL Notes-SEL"/>
      <sheetName val="FCTR Working"/>
      <sheetName val="Associate &amp; Minority walkthroug"/>
      <sheetName val="CDPL PPA accounting"/>
      <sheetName val="Undistributable profits"/>
      <sheetName val="Doubtful debt  BS Vs PL"/>
      <sheetName val="Journal Entry Consolidation"/>
      <sheetName val="Sheet1 (2)"/>
      <sheetName val="Sheet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40">
          <cell r="F40">
            <v>3882.4757</v>
          </cell>
        </row>
        <row r="41">
          <cell r="F41">
            <v>24869.830724006013</v>
          </cell>
          <cell r="G41">
            <v>24454.761464006013</v>
          </cell>
          <cell r="H41">
            <v>29213.846654591256</v>
          </cell>
        </row>
      </sheetData>
      <sheetData sheetId="35"/>
      <sheetData sheetId="36"/>
      <sheetData sheetId="37"/>
      <sheetData sheetId="38"/>
      <sheetData sheetId="39"/>
      <sheetData sheetId="40"/>
      <sheetData sheetId="41"/>
      <sheetData sheetId="42"/>
      <sheetData sheetId="43"/>
      <sheetData sheetId="44"/>
      <sheetData sheetId="45">
        <row r="9">
          <cell r="D9">
            <v>919563310.32000005</v>
          </cell>
          <cell r="AA9">
            <v>1106891126</v>
          </cell>
        </row>
        <row r="10">
          <cell r="D10">
            <v>9501585.9700000007</v>
          </cell>
          <cell r="AA10">
            <v>11330160</v>
          </cell>
        </row>
        <row r="15">
          <cell r="D15">
            <v>17864034.419999994</v>
          </cell>
          <cell r="AA15">
            <v>17864034</v>
          </cell>
        </row>
        <row r="16">
          <cell r="D16">
            <v>73958357.269999996</v>
          </cell>
          <cell r="AA16">
            <v>178007838</v>
          </cell>
        </row>
        <row r="17">
          <cell r="D17">
            <v>-1242441.9299998991</v>
          </cell>
          <cell r="AA17">
            <v>-2187744</v>
          </cell>
        </row>
        <row r="18">
          <cell r="D18">
            <v>215078619.40000001</v>
          </cell>
          <cell r="AA18">
            <v>215078619</v>
          </cell>
        </row>
        <row r="19">
          <cell r="D19">
            <v>40967987</v>
          </cell>
          <cell r="AA19">
            <v>40967987</v>
          </cell>
        </row>
        <row r="20">
          <cell r="D20">
            <v>58645261.300000072</v>
          </cell>
          <cell r="AA20">
            <v>80196364</v>
          </cell>
        </row>
        <row r="21">
          <cell r="D21">
            <v>192266472.34999999</v>
          </cell>
          <cell r="AA21">
            <v>222541781</v>
          </cell>
        </row>
        <row r="22">
          <cell r="D22">
            <v>163994652.36999997</v>
          </cell>
          <cell r="AA22">
            <v>177223518</v>
          </cell>
        </row>
        <row r="25">
          <cell r="D25">
            <v>98705472</v>
          </cell>
          <cell r="AA25">
            <v>104710859</v>
          </cell>
        </row>
        <row r="26">
          <cell r="D26">
            <v>32476633.969999999</v>
          </cell>
          <cell r="AA26">
            <v>32899745</v>
          </cell>
        </row>
        <row r="27">
          <cell r="D27">
            <v>-23758002.589999996</v>
          </cell>
          <cell r="AA27">
            <v>-24730084</v>
          </cell>
        </row>
        <row r="29">
          <cell r="AA29">
            <v>3912724</v>
          </cell>
        </row>
        <row r="31">
          <cell r="AA31">
            <v>0</v>
          </cell>
        </row>
        <row r="34">
          <cell r="AA34">
            <v>1312682</v>
          </cell>
        </row>
        <row r="36">
          <cell r="D36">
            <v>19000924.480344296</v>
          </cell>
          <cell r="AA36">
            <v>21781151.311104946</v>
          </cell>
        </row>
        <row r="41">
          <cell r="D41">
            <v>0</v>
          </cell>
          <cell r="AA41">
            <v>0</v>
          </cell>
        </row>
        <row r="42">
          <cell r="D42">
            <v>0</v>
          </cell>
          <cell r="AA42">
            <v>0</v>
          </cell>
        </row>
        <row r="44">
          <cell r="AA44">
            <v>980057</v>
          </cell>
        </row>
        <row r="45">
          <cell r="AA45">
            <v>-246661</v>
          </cell>
        </row>
      </sheetData>
      <sheetData sheetId="46"/>
      <sheetData sheetId="47"/>
      <sheetData sheetId="48"/>
      <sheetData sheetId="49"/>
      <sheetData sheetId="50">
        <row r="127">
          <cell r="AA127">
            <v>0</v>
          </cell>
        </row>
        <row r="132">
          <cell r="AA132">
            <v>0</v>
          </cell>
        </row>
      </sheetData>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g 33-P&amp;L Q4 FY26"/>
      <sheetName val="Reg 33-notes Q4 FY26"/>
      <sheetName val="Reg33-BS Q4 FY26"/>
      <sheetName val="Reg 33 CFS Q4 FY26"/>
    </sheetNames>
    <sheetDataSet>
      <sheetData sheetId="0"/>
      <sheetData sheetId="1"/>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3BAA9-E544-4422-ABD6-B90D1D783039}">
  <sheetPr>
    <tabColor rgb="FF00B050"/>
    <pageSetUpPr fitToPage="1"/>
  </sheetPr>
  <dimension ref="A1:DA130"/>
  <sheetViews>
    <sheetView showGridLines="0" tabSelected="1" view="pageBreakPreview" topLeftCell="C3" zoomScale="68" zoomScaleNormal="79" zoomScaleSheetLayoutView="55" workbookViewId="0">
      <selection activeCell="D6" sqref="D6:P6"/>
    </sheetView>
  </sheetViews>
  <sheetFormatPr defaultColWidth="9.140625" defaultRowHeight="15.75" customHeight="1"/>
  <cols>
    <col min="1" max="1" width="9" style="66" hidden="1" customWidth="1"/>
    <col min="2" max="2" width="5" style="66" hidden="1" customWidth="1"/>
    <col min="3" max="3" width="3" style="66" customWidth="1"/>
    <col min="4" max="4" width="5" style="66" customWidth="1"/>
    <col min="5" max="5" width="98.140625" style="294" bestFit="1" customWidth="1"/>
    <col min="6" max="6" width="16.7109375" style="294" bestFit="1" customWidth="1"/>
    <col min="7" max="7" width="15.85546875" style="294" customWidth="1"/>
    <col min="8" max="8" width="14" style="294" customWidth="1"/>
    <col min="9" max="9" width="10.140625" style="294" hidden="1" customWidth="1"/>
    <col min="10" max="10" width="16" style="294" customWidth="1"/>
    <col min="11" max="11" width="19.28515625" style="294" hidden="1" customWidth="1"/>
    <col min="12" max="14" width="16.42578125" style="294" customWidth="1"/>
    <col min="15" max="15" width="16.42578125" style="294" hidden="1" customWidth="1"/>
    <col min="16" max="17" width="16.42578125" style="296" customWidth="1"/>
    <col min="18" max="18" width="13.85546875" style="297" hidden="1" customWidth="1"/>
    <col min="19" max="19" width="16" style="296" hidden="1" customWidth="1"/>
    <col min="20" max="20" width="9.7109375" style="296" hidden="1" customWidth="1"/>
    <col min="21" max="21" width="9.7109375" style="298" hidden="1" customWidth="1"/>
    <col min="22" max="24" width="16" style="298" hidden="1" customWidth="1"/>
    <col min="25" max="25" width="15.7109375" style="296" hidden="1" customWidth="1"/>
    <col min="26" max="28" width="18.28515625" style="296" hidden="1" customWidth="1"/>
    <col min="29" max="34" width="15.28515625" style="296" hidden="1" customWidth="1"/>
    <col min="35" max="35" width="15" style="299" hidden="1" customWidth="1"/>
    <col min="36" max="36" width="9.140625" style="66" hidden="1" customWidth="1"/>
    <col min="37" max="37" width="15.28515625" style="66" hidden="1" customWidth="1"/>
    <col min="38" max="39" width="13.85546875" style="66" hidden="1" customWidth="1"/>
    <col min="40" max="40" width="9.140625" style="66" hidden="1" customWidth="1"/>
    <col min="41" max="41" width="10.5703125" style="97" hidden="1" customWidth="1"/>
    <col min="42" max="42" width="10.140625" style="97" hidden="1" customWidth="1"/>
    <col min="43" max="49" width="9.140625" style="66" hidden="1" customWidth="1"/>
    <col min="50" max="53" width="16.5703125" style="66" hidden="1" customWidth="1"/>
    <col min="54" max="75" width="11.140625" style="66" hidden="1" customWidth="1"/>
    <col min="76" max="76" width="11.140625" style="10" hidden="1" customWidth="1"/>
    <col min="77" max="101" width="9.140625" style="66" hidden="1" customWidth="1"/>
    <col min="102" max="102" width="9.28515625" style="66" hidden="1" customWidth="1"/>
    <col min="103" max="103" width="11" style="66" hidden="1" customWidth="1"/>
    <col min="104" max="104" width="12.28515625" style="66" hidden="1" customWidth="1"/>
    <col min="105" max="105" width="11.5703125" style="66" hidden="1" customWidth="1"/>
    <col min="106" max="106" width="0" style="66" hidden="1" customWidth="1"/>
    <col min="107" max="16384" width="9.140625" style="66"/>
  </cols>
  <sheetData>
    <row r="1" spans="4:104" ht="15.75" hidden="1" customHeight="1">
      <c r="D1" s="1"/>
      <c r="E1" s="2"/>
      <c r="F1" s="3"/>
      <c r="G1" s="3"/>
      <c r="H1" s="3"/>
      <c r="I1" s="3"/>
      <c r="J1" s="3"/>
      <c r="K1" s="3"/>
      <c r="L1" s="3"/>
      <c r="M1" s="3"/>
      <c r="N1" s="3"/>
      <c r="O1" s="3"/>
      <c r="P1" s="4"/>
      <c r="Q1" s="4"/>
      <c r="R1" s="5"/>
      <c r="S1" s="4"/>
      <c r="T1" s="4"/>
      <c r="U1" s="6"/>
      <c r="V1" s="6"/>
      <c r="W1" s="6"/>
      <c r="X1" s="6"/>
      <c r="Y1" s="4"/>
      <c r="Z1" s="4"/>
      <c r="AA1" s="4"/>
      <c r="AB1" s="4"/>
      <c r="AC1" s="4"/>
      <c r="AD1" s="4"/>
      <c r="AE1" s="4"/>
      <c r="AF1" s="4"/>
      <c r="AG1" s="4"/>
      <c r="AH1" s="4"/>
      <c r="AI1" s="7"/>
      <c r="AJ1" s="8"/>
      <c r="AK1" s="8"/>
      <c r="AL1" s="8"/>
      <c r="AM1" s="8"/>
      <c r="AN1" s="8"/>
      <c r="AO1" s="9"/>
      <c r="AP1" s="9"/>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row>
    <row r="2" spans="4:104" ht="20.100000000000001" hidden="1" customHeight="1">
      <c r="D2" s="8"/>
      <c r="E2" s="11"/>
      <c r="F2" s="11"/>
      <c r="G2" s="11"/>
      <c r="H2" s="11"/>
      <c r="I2" s="11"/>
      <c r="J2" s="11"/>
      <c r="K2" s="11"/>
      <c r="L2" s="11"/>
      <c r="M2" s="11"/>
      <c r="N2" s="11"/>
      <c r="O2" s="11"/>
      <c r="P2" s="12"/>
      <c r="Q2" s="12"/>
      <c r="R2" s="13"/>
      <c r="S2" s="12"/>
      <c r="T2" s="12"/>
      <c r="U2" s="14"/>
      <c r="V2" s="14"/>
      <c r="W2" s="14"/>
      <c r="X2" s="14"/>
      <c r="Y2" s="12"/>
      <c r="Z2" s="12"/>
      <c r="AA2" s="12"/>
      <c r="AB2" s="12"/>
      <c r="AC2" s="12"/>
      <c r="AD2" s="12"/>
      <c r="AE2" s="12"/>
      <c r="AF2" s="12"/>
      <c r="AG2" s="12"/>
      <c r="AH2" s="12"/>
      <c r="AI2" s="15"/>
      <c r="AJ2" s="8"/>
      <c r="AK2" s="8"/>
      <c r="AL2" s="8"/>
      <c r="AM2" s="8"/>
      <c r="AN2" s="8"/>
      <c r="AO2" s="9"/>
      <c r="AP2" s="9"/>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row>
    <row r="3" spans="4:104" s="21" customFormat="1" ht="17.25" customHeight="1">
      <c r="D3" s="1"/>
      <c r="E3" s="16"/>
      <c r="F3" s="17"/>
      <c r="G3" s="17"/>
      <c r="H3" s="17"/>
      <c r="I3" s="17"/>
      <c r="J3" s="17"/>
      <c r="K3" s="17"/>
      <c r="L3" s="17"/>
      <c r="M3" s="17"/>
      <c r="N3" s="17"/>
      <c r="O3" s="17"/>
      <c r="P3" s="17"/>
      <c r="Q3" s="17"/>
      <c r="R3" s="18"/>
      <c r="S3" s="17"/>
      <c r="T3" s="17"/>
      <c r="U3" s="19"/>
      <c r="V3" s="19"/>
      <c r="W3" s="19"/>
      <c r="X3" s="19"/>
      <c r="Y3" s="17"/>
      <c r="Z3" s="17"/>
      <c r="AA3" s="17"/>
      <c r="AB3" s="17"/>
      <c r="AC3" s="17"/>
      <c r="AD3" s="17"/>
      <c r="AE3" s="17"/>
      <c r="AF3" s="17"/>
      <c r="AG3" s="17"/>
      <c r="AH3" s="17"/>
      <c r="AI3" s="20"/>
      <c r="BX3" s="10"/>
    </row>
    <row r="4" spans="4:104" s="21" customFormat="1" ht="19.5" customHeight="1">
      <c r="D4" s="358" t="s">
        <v>0</v>
      </c>
      <c r="E4" s="358"/>
      <c r="F4" s="358"/>
      <c r="G4" s="358"/>
      <c r="H4" s="358"/>
      <c r="I4" s="358"/>
      <c r="J4" s="358"/>
      <c r="K4" s="358"/>
      <c r="L4" s="358"/>
      <c r="M4" s="358"/>
      <c r="N4" s="358"/>
      <c r="O4" s="358"/>
      <c r="P4" s="358"/>
      <c r="Q4" s="23"/>
      <c r="R4" s="24"/>
      <c r="S4" s="23"/>
      <c r="T4" s="23"/>
      <c r="U4" s="25"/>
      <c r="V4" s="25"/>
      <c r="W4" s="25"/>
      <c r="X4" s="25"/>
      <c r="Y4" s="23"/>
      <c r="Z4" s="23"/>
      <c r="AA4" s="23"/>
      <c r="AB4" s="23"/>
      <c r="AC4" s="23"/>
      <c r="AD4" s="23"/>
      <c r="AE4" s="23"/>
      <c r="AF4" s="23"/>
      <c r="AG4" s="23"/>
      <c r="AH4" s="23"/>
      <c r="AI4" s="20"/>
      <c r="BX4" s="10"/>
    </row>
    <row r="5" spans="4:104" s="21" customFormat="1" ht="19.5" customHeight="1">
      <c r="D5" s="358" t="s">
        <v>1</v>
      </c>
      <c r="E5" s="358"/>
      <c r="F5" s="358"/>
      <c r="G5" s="358"/>
      <c r="H5" s="358"/>
      <c r="I5" s="358"/>
      <c r="J5" s="358"/>
      <c r="K5" s="358"/>
      <c r="L5" s="358"/>
      <c r="M5" s="358"/>
      <c r="N5" s="358"/>
      <c r="O5" s="358"/>
      <c r="P5" s="358"/>
      <c r="Q5" s="23"/>
      <c r="R5" s="24"/>
      <c r="S5" s="23"/>
      <c r="T5" s="23"/>
      <c r="U5" s="25"/>
      <c r="V5" s="25"/>
      <c r="W5" s="25"/>
      <c r="X5" s="25"/>
      <c r="Y5" s="23"/>
      <c r="Z5" s="23"/>
      <c r="AA5" s="23"/>
      <c r="AB5" s="23"/>
      <c r="AC5" s="23"/>
      <c r="AD5" s="23"/>
      <c r="AE5" s="23"/>
      <c r="AF5" s="23"/>
      <c r="AG5" s="23"/>
      <c r="AH5" s="23"/>
      <c r="AI5" s="20"/>
      <c r="BX5" s="10"/>
    </row>
    <row r="6" spans="4:104" s="21" customFormat="1" ht="19.5" customHeight="1">
      <c r="D6" s="358" t="s">
        <v>2</v>
      </c>
      <c r="E6" s="358"/>
      <c r="F6" s="358"/>
      <c r="G6" s="358"/>
      <c r="H6" s="358"/>
      <c r="I6" s="358"/>
      <c r="J6" s="358"/>
      <c r="K6" s="358"/>
      <c r="L6" s="358"/>
      <c r="M6" s="358"/>
      <c r="N6" s="358"/>
      <c r="O6" s="358"/>
      <c r="P6" s="358"/>
      <c r="Q6" s="23"/>
      <c r="R6" s="24"/>
      <c r="S6" s="23"/>
      <c r="T6" s="23"/>
      <c r="U6" s="25"/>
      <c r="V6" s="25"/>
      <c r="W6" s="25"/>
      <c r="X6" s="25"/>
      <c r="Y6" s="23"/>
      <c r="Z6" s="23"/>
      <c r="AA6" s="23"/>
      <c r="AB6" s="23"/>
      <c r="AC6" s="23"/>
      <c r="AD6" s="23"/>
      <c r="AE6" s="23"/>
      <c r="AF6" s="23"/>
      <c r="AG6" s="23"/>
      <c r="AH6" s="23"/>
      <c r="AI6" s="20"/>
      <c r="BX6" s="10"/>
    </row>
    <row r="7" spans="4:104" s="21" customFormat="1" ht="19.5" customHeight="1">
      <c r="D7" s="358" t="s">
        <v>3</v>
      </c>
      <c r="E7" s="358"/>
      <c r="F7" s="358"/>
      <c r="G7" s="358"/>
      <c r="H7" s="358"/>
      <c r="I7" s="358"/>
      <c r="J7" s="358"/>
      <c r="K7" s="358"/>
      <c r="L7" s="358"/>
      <c r="M7" s="358"/>
      <c r="N7" s="358"/>
      <c r="O7" s="358"/>
      <c r="P7" s="358"/>
      <c r="Q7" s="23"/>
      <c r="R7" s="24"/>
      <c r="S7" s="23"/>
      <c r="T7" s="23"/>
      <c r="U7" s="25"/>
      <c r="V7" s="25"/>
      <c r="W7" s="25"/>
      <c r="X7" s="25"/>
      <c r="Y7" s="23"/>
      <c r="Z7" s="23"/>
      <c r="AA7" s="23"/>
      <c r="AB7" s="23"/>
      <c r="AC7" s="23"/>
      <c r="AD7" s="23"/>
      <c r="AE7" s="23"/>
      <c r="AF7" s="23"/>
      <c r="AG7" s="23"/>
      <c r="AH7" s="23"/>
      <c r="AI7" s="20"/>
      <c r="BX7" s="10"/>
    </row>
    <row r="8" spans="4:104" s="21" customFormat="1" ht="19.5" customHeight="1">
      <c r="D8" s="22"/>
      <c r="E8" s="22"/>
      <c r="F8" s="22"/>
      <c r="G8" s="22"/>
      <c r="H8" s="22"/>
      <c r="I8" s="22"/>
      <c r="J8" s="22"/>
      <c r="K8" s="22"/>
      <c r="L8" s="22"/>
      <c r="M8" s="22"/>
      <c r="N8" s="22"/>
      <c r="O8" s="22"/>
      <c r="P8" s="22"/>
      <c r="Q8" s="23"/>
      <c r="R8" s="24"/>
      <c r="S8" s="23"/>
      <c r="T8" s="23"/>
      <c r="U8" s="25"/>
      <c r="V8" s="25"/>
      <c r="W8" s="25"/>
      <c r="X8" s="25"/>
      <c r="Y8" s="23"/>
      <c r="Z8" s="23"/>
      <c r="AA8" s="23"/>
      <c r="AB8" s="23"/>
      <c r="AC8" s="23"/>
      <c r="AD8" s="23"/>
      <c r="AE8" s="23"/>
      <c r="AF8" s="23"/>
      <c r="AG8" s="23"/>
      <c r="AH8" s="23"/>
      <c r="AI8" s="20"/>
      <c r="BX8" s="10"/>
    </row>
    <row r="9" spans="4:104" ht="15.75" customHeight="1">
      <c r="D9" s="26" t="s">
        <v>4</v>
      </c>
      <c r="E9" s="27"/>
      <c r="F9" s="27"/>
      <c r="G9" s="27"/>
      <c r="H9" s="27"/>
      <c r="I9" s="27"/>
      <c r="J9" s="27"/>
      <c r="K9" s="27"/>
      <c r="L9" s="27"/>
      <c r="M9" s="27"/>
      <c r="N9" s="27"/>
      <c r="O9" s="27"/>
      <c r="P9" s="28" t="s">
        <v>5</v>
      </c>
      <c r="Q9" s="29"/>
      <c r="R9" s="30"/>
      <c r="S9" s="29"/>
      <c r="T9" s="29"/>
      <c r="U9" s="31"/>
      <c r="V9" s="31"/>
      <c r="W9" s="31"/>
      <c r="X9" s="31"/>
      <c r="Y9" s="29"/>
      <c r="Z9" s="29"/>
      <c r="AA9" s="29"/>
      <c r="AB9" s="29"/>
      <c r="AC9" s="29"/>
      <c r="AD9" s="29"/>
      <c r="AE9" s="29"/>
      <c r="AF9" s="29"/>
      <c r="AG9" s="29"/>
      <c r="AH9" s="29"/>
      <c r="AI9" s="32"/>
      <c r="AJ9" s="8"/>
      <c r="AK9" s="8"/>
      <c r="AL9" s="8"/>
      <c r="AM9" s="8"/>
      <c r="AN9" s="8"/>
      <c r="AO9" s="9"/>
      <c r="AP9" s="9"/>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row>
    <row r="10" spans="4:104" ht="9" customHeight="1">
      <c r="D10" s="2"/>
      <c r="E10" s="27"/>
      <c r="F10" s="27"/>
      <c r="G10" s="27"/>
      <c r="H10" s="27"/>
      <c r="I10" s="27"/>
      <c r="J10" s="27"/>
      <c r="K10" s="27"/>
      <c r="L10" s="27"/>
      <c r="M10" s="27"/>
      <c r="N10" s="27"/>
      <c r="O10" s="27"/>
      <c r="P10" s="33"/>
      <c r="Q10" s="33"/>
      <c r="R10" s="34"/>
      <c r="S10" s="33"/>
      <c r="T10" s="33"/>
      <c r="U10" s="35"/>
      <c r="V10" s="35"/>
      <c r="W10" s="35"/>
      <c r="X10" s="35"/>
      <c r="Y10" s="33"/>
      <c r="Z10" s="33"/>
      <c r="AA10" s="33"/>
      <c r="AB10" s="33"/>
      <c r="AC10" s="33"/>
      <c r="AD10" s="33"/>
      <c r="AE10" s="33"/>
      <c r="AF10" s="33"/>
      <c r="AG10" s="33"/>
      <c r="AH10" s="33"/>
      <c r="AI10" s="32"/>
      <c r="AJ10" s="8"/>
      <c r="AK10" s="8"/>
      <c r="AL10" s="8"/>
      <c r="AM10" s="8"/>
      <c r="AN10" s="8"/>
      <c r="AO10" s="9"/>
      <c r="AP10" s="9"/>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row>
    <row r="11" spans="4:104" ht="17.100000000000001" customHeight="1">
      <c r="D11" s="359" t="s">
        <v>6</v>
      </c>
      <c r="E11" s="362" t="s">
        <v>7</v>
      </c>
      <c r="F11" s="365" t="s">
        <v>8</v>
      </c>
      <c r="G11" s="366"/>
      <c r="H11" s="366"/>
      <c r="I11" s="366"/>
      <c r="J11" s="366"/>
      <c r="K11" s="367"/>
      <c r="L11" s="368" t="s">
        <v>9</v>
      </c>
      <c r="M11" s="369"/>
      <c r="N11" s="369"/>
      <c r="O11" s="370"/>
      <c r="P11" s="371"/>
      <c r="Q11" s="36"/>
      <c r="R11" s="37" t="s">
        <v>10</v>
      </c>
      <c r="S11" s="38" t="s">
        <v>9</v>
      </c>
      <c r="T11" s="36"/>
      <c r="U11" s="39"/>
      <c r="V11" s="39"/>
      <c r="W11" s="39"/>
      <c r="X11" s="39"/>
      <c r="Y11" s="373" t="s">
        <v>11</v>
      </c>
      <c r="Z11" s="373"/>
      <c r="AA11" s="36" t="s">
        <v>8</v>
      </c>
      <c r="AB11" s="36"/>
      <c r="AC11" s="36"/>
      <c r="AD11" s="36"/>
      <c r="AE11" s="36"/>
      <c r="AF11" s="36"/>
      <c r="AG11" s="36"/>
      <c r="AH11" s="36"/>
      <c r="AI11" s="40"/>
      <c r="AJ11" s="8"/>
      <c r="AK11" s="8"/>
      <c r="AL11" s="8"/>
      <c r="AM11" s="8"/>
      <c r="AN11" s="8"/>
      <c r="AO11" s="9" t="s">
        <v>12</v>
      </c>
      <c r="AP11" s="9" t="s">
        <v>13</v>
      </c>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Y11" s="8"/>
      <c r="BZ11" s="8"/>
      <c r="CA11" s="8"/>
      <c r="CB11" s="365" t="s">
        <v>8</v>
      </c>
      <c r="CC11" s="366"/>
      <c r="CD11" s="366"/>
      <c r="CE11" s="366"/>
      <c r="CF11" s="366"/>
      <c r="CG11" s="372" t="s">
        <v>9</v>
      </c>
      <c r="CH11" s="372"/>
      <c r="CI11" s="372"/>
      <c r="CJ11" s="372"/>
      <c r="CK11" s="372"/>
      <c r="CL11" s="8"/>
      <c r="CM11" s="374"/>
      <c r="CN11" s="374"/>
      <c r="CO11" s="374"/>
      <c r="CP11" s="374"/>
      <c r="CQ11" s="374"/>
      <c r="CR11" s="374"/>
      <c r="CS11" s="374"/>
      <c r="CT11" s="374"/>
      <c r="CU11" s="374"/>
      <c r="CV11" s="374"/>
      <c r="CW11" s="8"/>
      <c r="CX11" s="8"/>
      <c r="CY11" s="8"/>
      <c r="CZ11" s="8"/>
    </row>
    <row r="12" spans="4:104" ht="17.100000000000001" customHeight="1">
      <c r="D12" s="360"/>
      <c r="E12" s="363"/>
      <c r="F12" s="372" t="s">
        <v>14</v>
      </c>
      <c r="G12" s="372"/>
      <c r="H12" s="372"/>
      <c r="I12" s="365" t="s">
        <v>15</v>
      </c>
      <c r="J12" s="366"/>
      <c r="K12" s="367"/>
      <c r="L12" s="372" t="s">
        <v>14</v>
      </c>
      <c r="M12" s="372"/>
      <c r="N12" s="372"/>
      <c r="O12" s="365" t="s">
        <v>15</v>
      </c>
      <c r="P12" s="367"/>
      <c r="Q12" s="41"/>
      <c r="R12" s="372" t="s">
        <v>16</v>
      </c>
      <c r="S12" s="372"/>
      <c r="T12" s="41"/>
      <c r="U12" s="39"/>
      <c r="V12" s="39"/>
      <c r="W12" s="39"/>
      <c r="X12" s="39"/>
      <c r="Y12" s="375" t="s">
        <v>16</v>
      </c>
      <c r="Z12" s="375"/>
      <c r="AA12" s="365" t="s">
        <v>17</v>
      </c>
      <c r="AB12" s="366"/>
      <c r="AC12" s="41"/>
      <c r="AD12" s="41"/>
      <c r="AE12" s="41"/>
      <c r="AF12" s="41"/>
      <c r="AG12" s="41"/>
      <c r="AH12" s="41"/>
      <c r="AI12" s="40" t="s">
        <v>15</v>
      </c>
      <c r="AJ12" s="8"/>
      <c r="AK12" s="8"/>
      <c r="AL12" s="376" t="s">
        <v>18</v>
      </c>
      <c r="AM12" s="376"/>
      <c r="AN12" s="8"/>
      <c r="AO12" s="376" t="s">
        <v>11</v>
      </c>
      <c r="AP12" s="376"/>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Y12" s="8"/>
      <c r="BZ12" s="8"/>
      <c r="CA12" s="8"/>
      <c r="CB12" s="365" t="s">
        <v>14</v>
      </c>
      <c r="CC12" s="366"/>
      <c r="CD12" s="367"/>
      <c r="CE12" s="365" t="s">
        <v>15</v>
      </c>
      <c r="CF12" s="367"/>
      <c r="CG12" s="365" t="s">
        <v>14</v>
      </c>
      <c r="CH12" s="366"/>
      <c r="CI12" s="367"/>
      <c r="CJ12" s="366" t="s">
        <v>15</v>
      </c>
      <c r="CK12" s="367"/>
      <c r="CL12" s="8"/>
      <c r="CM12" s="374"/>
      <c r="CN12" s="374"/>
      <c r="CO12" s="374"/>
      <c r="CP12" s="374"/>
      <c r="CQ12" s="374"/>
      <c r="CR12" s="374"/>
      <c r="CS12" s="374"/>
      <c r="CT12" s="374"/>
      <c r="CU12" s="374"/>
      <c r="CV12" s="374"/>
      <c r="CW12" s="8"/>
      <c r="CX12" s="8"/>
      <c r="CY12" s="8"/>
      <c r="CZ12" s="8"/>
    </row>
    <row r="13" spans="4:104" ht="17.100000000000001" customHeight="1">
      <c r="D13" s="360"/>
      <c r="E13" s="363"/>
      <c r="F13" s="42">
        <v>46203</v>
      </c>
      <c r="G13" s="42">
        <v>46112</v>
      </c>
      <c r="H13" s="42">
        <v>45838</v>
      </c>
      <c r="I13" s="42">
        <f>F13</f>
        <v>46203</v>
      </c>
      <c r="J13" s="43">
        <v>46112</v>
      </c>
      <c r="K13" s="43">
        <v>45016</v>
      </c>
      <c r="L13" s="42">
        <f>F13</f>
        <v>46203</v>
      </c>
      <c r="M13" s="42">
        <f>G13</f>
        <v>46112</v>
      </c>
      <c r="N13" s="42">
        <f>H13</f>
        <v>45838</v>
      </c>
      <c r="O13" s="42">
        <f>L13</f>
        <v>46203</v>
      </c>
      <c r="P13" s="43">
        <f>+J13</f>
        <v>46112</v>
      </c>
      <c r="Q13" s="44"/>
      <c r="R13" s="45">
        <v>45291</v>
      </c>
      <c r="S13" s="45">
        <v>45657</v>
      </c>
      <c r="T13" s="44"/>
      <c r="U13" s="46"/>
      <c r="V13" s="46"/>
      <c r="W13" s="46"/>
      <c r="X13" s="46"/>
      <c r="Y13" s="47" t="e">
        <f>#REF!</f>
        <v>#REF!</v>
      </c>
      <c r="Z13" s="43" t="e">
        <f>#REF!</f>
        <v>#REF!</v>
      </c>
      <c r="AA13" s="48">
        <v>45291</v>
      </c>
      <c r="AB13" s="48">
        <v>44926</v>
      </c>
      <c r="AC13" s="377" t="s">
        <v>19</v>
      </c>
      <c r="AD13" s="378"/>
      <c r="AE13" s="378"/>
      <c r="AF13" s="44"/>
      <c r="AG13" s="44"/>
      <c r="AH13" s="44"/>
      <c r="AI13" s="50">
        <v>45016</v>
      </c>
      <c r="AJ13" s="8" t="s">
        <v>20</v>
      </c>
      <c r="AK13" s="8" t="s">
        <v>21</v>
      </c>
      <c r="AL13" s="51">
        <v>44561</v>
      </c>
      <c r="AM13" s="51">
        <v>44561</v>
      </c>
      <c r="AN13" s="8"/>
      <c r="AO13" s="52">
        <v>44469</v>
      </c>
      <c r="AP13" s="52">
        <v>44377</v>
      </c>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Y13" s="8"/>
      <c r="BZ13" s="8" t="s">
        <v>22</v>
      </c>
      <c r="CA13" s="8"/>
      <c r="CB13" s="53">
        <v>44651</v>
      </c>
      <c r="CC13" s="53">
        <v>44561</v>
      </c>
      <c r="CD13" s="53">
        <v>44286</v>
      </c>
      <c r="CE13" s="53">
        <v>44651</v>
      </c>
      <c r="CF13" s="53">
        <v>44286</v>
      </c>
      <c r="CG13" s="53">
        <f>CB13</f>
        <v>44651</v>
      </c>
      <c r="CH13" s="53">
        <f>CC13</f>
        <v>44561</v>
      </c>
      <c r="CI13" s="53">
        <f>CD13</f>
        <v>44286</v>
      </c>
      <c r="CJ13" s="53">
        <f>CE13</f>
        <v>44651</v>
      </c>
      <c r="CK13" s="53">
        <f>CF13</f>
        <v>44286</v>
      </c>
      <c r="CL13" s="8"/>
      <c r="CM13" s="54"/>
      <c r="CN13" s="54"/>
      <c r="CO13" s="54"/>
      <c r="CP13" s="54"/>
      <c r="CQ13" s="54"/>
      <c r="CR13" s="8" t="s">
        <v>23</v>
      </c>
      <c r="CS13" s="54"/>
      <c r="CT13" s="54"/>
      <c r="CU13" s="54"/>
      <c r="CV13" s="54"/>
      <c r="CW13" s="8"/>
      <c r="CX13" s="8"/>
      <c r="CY13" s="55">
        <v>46022</v>
      </c>
      <c r="CZ13" s="42">
        <v>46022</v>
      </c>
    </row>
    <row r="14" spans="4:104" ht="45" customHeight="1">
      <c r="D14" s="361"/>
      <c r="E14" s="364"/>
      <c r="F14" s="56" t="s">
        <v>24</v>
      </c>
      <c r="G14" s="56" t="s">
        <v>24</v>
      </c>
      <c r="H14" s="56" t="s">
        <v>27</v>
      </c>
      <c r="I14" s="57" t="s">
        <v>25</v>
      </c>
      <c r="J14" s="57" t="s">
        <v>25</v>
      </c>
      <c r="K14" s="57" t="s">
        <v>26</v>
      </c>
      <c r="L14" s="56" t="s">
        <v>24</v>
      </c>
      <c r="M14" s="56" t="s">
        <v>24</v>
      </c>
      <c r="N14" s="56" t="s">
        <v>27</v>
      </c>
      <c r="O14" s="57" t="s">
        <v>25</v>
      </c>
      <c r="P14" s="57" t="s">
        <v>25</v>
      </c>
      <c r="Q14" s="58"/>
      <c r="R14" s="59" t="s">
        <v>27</v>
      </c>
      <c r="S14" s="49" t="s">
        <v>27</v>
      </c>
      <c r="T14" s="58"/>
      <c r="U14" s="60"/>
      <c r="V14" s="60"/>
      <c r="W14" s="60"/>
      <c r="X14" s="60"/>
      <c r="Y14" s="57" t="s">
        <v>25</v>
      </c>
      <c r="Z14" s="57" t="s">
        <v>28</v>
      </c>
      <c r="AA14" s="56" t="s">
        <v>29</v>
      </c>
      <c r="AB14" s="57" t="s">
        <v>28</v>
      </c>
      <c r="AC14" s="58" t="s">
        <v>30</v>
      </c>
      <c r="AD14" s="58" t="s">
        <v>31</v>
      </c>
      <c r="AE14" s="58" t="s">
        <v>32</v>
      </c>
      <c r="AF14" s="58" t="s">
        <v>33</v>
      </c>
      <c r="AG14" s="58" t="s">
        <v>34</v>
      </c>
      <c r="AH14" s="61" t="e">
        <f>(O17-#REF!)/#REF!</f>
        <v>#REF!</v>
      </c>
      <c r="AI14" s="62" t="s">
        <v>35</v>
      </c>
      <c r="AJ14" s="8" t="s">
        <v>36</v>
      </c>
      <c r="AK14" s="8" t="s">
        <v>36</v>
      </c>
      <c r="AL14" s="63" t="s">
        <v>8</v>
      </c>
      <c r="AM14" s="63" t="s">
        <v>11</v>
      </c>
      <c r="AN14" s="8"/>
      <c r="AO14" s="64" t="s">
        <v>37</v>
      </c>
      <c r="AP14" s="64" t="s">
        <v>37</v>
      </c>
      <c r="AQ14" s="8"/>
      <c r="AR14" s="8"/>
      <c r="AS14" s="8"/>
      <c r="AT14" s="8"/>
      <c r="AU14" s="8"/>
      <c r="AV14" s="8"/>
      <c r="AW14" s="8"/>
      <c r="AX14" s="8"/>
      <c r="AY14" s="8"/>
      <c r="AZ14" s="8"/>
      <c r="BA14" s="8"/>
      <c r="BB14" s="65" t="s">
        <v>38</v>
      </c>
      <c r="BM14" s="65" t="s">
        <v>39</v>
      </c>
      <c r="BP14" s="67" t="e">
        <f>SUM(BM17:BV75)</f>
        <v>#REF!</v>
      </c>
      <c r="BZ14" s="66" t="s">
        <v>36</v>
      </c>
      <c r="CB14" s="68" t="s">
        <v>40</v>
      </c>
      <c r="CC14" s="68" t="s">
        <v>37</v>
      </c>
      <c r="CD14" s="68" t="s">
        <v>40</v>
      </c>
      <c r="CE14" s="68" t="s">
        <v>35</v>
      </c>
      <c r="CF14" s="68" t="s">
        <v>35</v>
      </c>
      <c r="CG14" s="68" t="s">
        <v>41</v>
      </c>
      <c r="CH14" s="68" t="s">
        <v>37</v>
      </c>
      <c r="CI14" s="68" t="s">
        <v>41</v>
      </c>
      <c r="CJ14" s="68" t="s">
        <v>35</v>
      </c>
      <c r="CK14" s="68" t="s">
        <v>35</v>
      </c>
      <c r="CM14" s="69"/>
      <c r="CN14" s="69"/>
      <c r="CO14" s="69"/>
      <c r="CP14" s="69"/>
      <c r="CQ14" s="69"/>
      <c r="CR14" s="69" t="s">
        <v>36</v>
      </c>
      <c r="CS14" s="69"/>
      <c r="CT14" s="69"/>
      <c r="CU14" s="69"/>
      <c r="CV14" s="69"/>
      <c r="CY14" s="57" t="s">
        <v>27</v>
      </c>
      <c r="CZ14" s="57" t="s">
        <v>27</v>
      </c>
    </row>
    <row r="15" spans="4:104" ht="9" customHeight="1">
      <c r="D15" s="70"/>
      <c r="E15" s="71"/>
      <c r="F15" s="72"/>
      <c r="G15" s="72"/>
      <c r="H15" s="72"/>
      <c r="I15" s="72"/>
      <c r="J15" s="72"/>
      <c r="K15" s="72"/>
      <c r="L15" s="72"/>
      <c r="M15" s="72"/>
      <c r="N15" s="72"/>
      <c r="O15" s="72"/>
      <c r="P15" s="73"/>
      <c r="Q15" s="74"/>
      <c r="R15" s="75"/>
      <c r="S15" s="74"/>
      <c r="T15" s="74"/>
      <c r="U15" s="76"/>
      <c r="V15" s="76"/>
      <c r="W15" s="76"/>
      <c r="X15" s="76"/>
      <c r="Y15" s="73"/>
      <c r="Z15" s="77"/>
      <c r="AA15" s="72"/>
      <c r="AB15" s="72"/>
      <c r="AC15" s="74"/>
      <c r="AD15" s="74"/>
      <c r="AE15" s="74"/>
      <c r="AF15" s="74"/>
      <c r="AG15" s="74"/>
      <c r="AH15" s="61" t="e">
        <f>(O18-#REF!)/#REF!</f>
        <v>#REF!</v>
      </c>
      <c r="AI15" s="78"/>
      <c r="AO15" s="9"/>
      <c r="AP15" s="9"/>
      <c r="CY15" s="79"/>
      <c r="CZ15" s="72"/>
    </row>
    <row r="16" spans="4:104" ht="23.25" customHeight="1">
      <c r="D16" s="80">
        <v>1</v>
      </c>
      <c r="E16" s="81" t="s">
        <v>42</v>
      </c>
      <c r="F16" s="82"/>
      <c r="G16" s="82"/>
      <c r="H16" s="82"/>
      <c r="I16" s="82"/>
      <c r="J16" s="82"/>
      <c r="K16" s="82"/>
      <c r="L16" s="82"/>
      <c r="M16" s="82"/>
      <c r="N16" s="82"/>
      <c r="O16" s="82"/>
      <c r="P16" s="83"/>
      <c r="Q16" s="84"/>
      <c r="R16" s="85"/>
      <c r="S16" s="84"/>
      <c r="T16" s="84"/>
      <c r="U16" s="86"/>
      <c r="V16" s="86"/>
      <c r="W16" s="86"/>
      <c r="X16" s="86"/>
      <c r="Y16" s="83"/>
      <c r="Z16" s="87"/>
      <c r="AA16" s="82"/>
      <c r="AB16" s="82"/>
      <c r="AC16" s="84"/>
      <c r="AD16" s="84"/>
      <c r="AE16" s="84"/>
      <c r="AF16" s="84"/>
      <c r="AG16" s="84"/>
      <c r="AH16" s="61" t="e">
        <f>(O19-#REF!)/#REF!</f>
        <v>#REF!</v>
      </c>
      <c r="AI16" s="88"/>
      <c r="AO16" s="9"/>
      <c r="AP16" s="9"/>
      <c r="AT16" s="66" t="s">
        <v>43</v>
      </c>
      <c r="AU16" s="66" t="s">
        <v>44</v>
      </c>
      <c r="AV16" s="66" t="s">
        <v>45</v>
      </c>
      <c r="AW16" s="66" t="s">
        <v>46</v>
      </c>
      <c r="AX16" s="66" t="s">
        <v>43</v>
      </c>
      <c r="AY16" s="66" t="s">
        <v>44</v>
      </c>
      <c r="AZ16" s="66" t="s">
        <v>45</v>
      </c>
      <c r="BA16" s="66" t="s">
        <v>46</v>
      </c>
      <c r="CY16" s="89"/>
      <c r="CZ16" s="82"/>
    </row>
    <row r="17" spans="2:105" ht="21">
      <c r="D17" s="80"/>
      <c r="E17" s="90" t="s">
        <v>47</v>
      </c>
      <c r="F17" s="91">
        <f>I17</f>
        <v>9196</v>
      </c>
      <c r="G17" s="91">
        <v>10527</v>
      </c>
      <c r="H17" s="91">
        <v>8159</v>
      </c>
      <c r="I17" s="91">
        <f>ROUND('[2]AA 110 PL-UFO'!D9/10^5,0)</f>
        <v>9196</v>
      </c>
      <c r="J17" s="91">
        <v>37745</v>
      </c>
      <c r="K17" s="91">
        <v>29697</v>
      </c>
      <c r="L17" s="91">
        <f>+O17</f>
        <v>11069</v>
      </c>
      <c r="M17" s="91">
        <v>13322</v>
      </c>
      <c r="N17" s="91">
        <v>10663</v>
      </c>
      <c r="O17" s="91">
        <f>ROUND('[2]AA 110 PL-UFO'!AA9/10^5,0)</f>
        <v>11069</v>
      </c>
      <c r="P17" s="91">
        <v>48200</v>
      </c>
      <c r="Q17" s="92"/>
      <c r="R17" s="93">
        <v>25601.069630000002</v>
      </c>
      <c r="S17" s="92">
        <v>32937</v>
      </c>
      <c r="T17" s="94" t="e">
        <f>(#REF!-L17)/#REF!</f>
        <v>#REF!</v>
      </c>
      <c r="U17" s="95">
        <f t="shared" ref="U17:U49" si="0">L17+N17-O17</f>
        <v>10663</v>
      </c>
      <c r="V17" s="95">
        <v>8490</v>
      </c>
      <c r="W17" s="95" t="e">
        <f>#REF!+V17</f>
        <v>#REF!</v>
      </c>
      <c r="X17" s="95" t="e">
        <f>#REF!-W17</f>
        <v>#REF!</v>
      </c>
      <c r="Y17" s="91">
        <v>30806</v>
      </c>
      <c r="Z17" s="91">
        <v>28958</v>
      </c>
      <c r="AA17" s="91">
        <v>24014</v>
      </c>
      <c r="AB17" s="91">
        <v>22617</v>
      </c>
      <c r="AC17" s="92">
        <v>15106</v>
      </c>
      <c r="AD17" s="92">
        <v>7268</v>
      </c>
      <c r="AE17" s="92">
        <v>14824</v>
      </c>
      <c r="AF17" s="92">
        <v>6886</v>
      </c>
      <c r="AG17" s="92">
        <v>8490</v>
      </c>
      <c r="AH17" s="61" t="e">
        <f>(O20-#REF!)/#REF!</f>
        <v>#REF!</v>
      </c>
      <c r="AI17" s="96">
        <v>39592</v>
      </c>
      <c r="AJ17" s="67">
        <v>6821</v>
      </c>
      <c r="AK17" s="67">
        <v>9001.8943099999997</v>
      </c>
      <c r="AL17" s="67">
        <v>4872.2260130000004</v>
      </c>
      <c r="AM17" s="67">
        <v>10427.338239999999</v>
      </c>
      <c r="AN17" s="67"/>
      <c r="AO17" s="97">
        <v>2585.9659799999999</v>
      </c>
      <c r="AP17" s="97">
        <v>2716.1438899999998</v>
      </c>
      <c r="AR17" s="67"/>
      <c r="AS17" s="67"/>
      <c r="AT17" s="67">
        <v>10427.08324</v>
      </c>
      <c r="AU17" s="67">
        <v>5124.9733699999997</v>
      </c>
      <c r="AV17" s="67">
        <v>4872.2260130000004</v>
      </c>
      <c r="AW17" s="67">
        <v>3541.3250088999998</v>
      </c>
      <c r="AX17" s="67">
        <f t="shared" ref="AX17:AX28" si="1">Z17-AT17</f>
        <v>18530.91676</v>
      </c>
      <c r="AY17" s="67" t="e">
        <f>#REF!-AU17</f>
        <v>#REF!</v>
      </c>
      <c r="AZ17" s="67" t="e">
        <f>#REF!-AV17</f>
        <v>#REF!</v>
      </c>
      <c r="BA17" s="67" t="e">
        <f>AW17-#REF!</f>
        <v>#REF!</v>
      </c>
      <c r="BB17" s="98">
        <v>44.046517299999998</v>
      </c>
      <c r="BC17" s="98">
        <v>-7596.0611466</v>
      </c>
      <c r="BD17" s="98">
        <v>-725.844938799999</v>
      </c>
      <c r="BE17" s="98">
        <v>0</v>
      </c>
      <c r="BF17" s="98">
        <v>-540.26323000000002</v>
      </c>
      <c r="BG17" s="98">
        <v>-9258.6126100000001</v>
      </c>
      <c r="BH17" s="98">
        <v>-182.01262000000099</v>
      </c>
      <c r="BI17" s="98">
        <v>0</v>
      </c>
      <c r="BJ17" s="99">
        <v>50212.163399999998</v>
      </c>
      <c r="BK17" s="100">
        <v>61186.139690000004</v>
      </c>
      <c r="BL17" s="67"/>
      <c r="BM17" s="67" t="e">
        <f>BB17-#REF!</f>
        <v>#REF!</v>
      </c>
      <c r="BN17" s="67" t="e">
        <f>BC17-#REF!</f>
        <v>#REF!</v>
      </c>
      <c r="BO17" s="67" t="e">
        <f>BD17-#REF!</f>
        <v>#REF!</v>
      </c>
      <c r="BP17" s="67" t="e">
        <f>BE17-#REF!</f>
        <v>#REF!</v>
      </c>
      <c r="BQ17" s="67" t="e">
        <f>BF17-#REF!</f>
        <v>#REF!</v>
      </c>
      <c r="BR17" s="67">
        <f>BG17-Z17</f>
        <v>-38216.612609999996</v>
      </c>
      <c r="BS17" s="67">
        <f>BH17-Y17</f>
        <v>-30988.012620000001</v>
      </c>
      <c r="BT17" s="67" t="e">
        <f>BI17-#REF!</f>
        <v>#REF!</v>
      </c>
      <c r="BU17" s="67" t="e">
        <f>BJ17-#REF!</f>
        <v>#REF!</v>
      </c>
      <c r="BV17" s="67" t="e">
        <f>BK17-#REF!</f>
        <v>#REF!</v>
      </c>
      <c r="BW17" s="98"/>
      <c r="BX17" s="101"/>
      <c r="BZ17" s="67">
        <v>21257</v>
      </c>
      <c r="CA17" s="67"/>
      <c r="CB17" s="67" t="e">
        <f>ROUND(#REF!,0)</f>
        <v>#REF!</v>
      </c>
      <c r="CC17" s="67" t="e">
        <f>ROUND(#REF!,0)</f>
        <v>#REF!</v>
      </c>
      <c r="CD17" s="67" t="e">
        <f>ROUND(#REF!,0)</f>
        <v>#REF!</v>
      </c>
      <c r="CE17" s="67" t="e">
        <f>ROUND(#REF!,0)</f>
        <v>#REF!</v>
      </c>
      <c r="CF17" s="67" t="e">
        <f>ROUND(#REF!,0)</f>
        <v>#REF!</v>
      </c>
      <c r="CG17" s="67" t="e">
        <f>ROUND(#REF!,0)</f>
        <v>#REF!</v>
      </c>
      <c r="CH17" s="67">
        <f>ROUND(Y17,0)</f>
        <v>30806</v>
      </c>
      <c r="CI17" s="67" t="e">
        <f>ROUND(#REF!,0)</f>
        <v>#REF!</v>
      </c>
      <c r="CJ17" s="67">
        <f>ROUND(Z17,0)</f>
        <v>28958</v>
      </c>
      <c r="CK17" s="67" t="e">
        <f>ROUND(#REF!,0)</f>
        <v>#REF!</v>
      </c>
      <c r="CL17" s="67"/>
      <c r="CM17" s="67"/>
      <c r="CN17" s="67"/>
      <c r="CO17" s="67"/>
      <c r="CP17" s="67"/>
      <c r="CQ17" s="67"/>
      <c r="CR17" s="67">
        <v>30806</v>
      </c>
      <c r="CS17" s="67"/>
      <c r="CT17" s="67"/>
      <c r="CU17" s="67"/>
      <c r="CV17" s="67"/>
      <c r="CY17" s="91">
        <v>27218</v>
      </c>
      <c r="CZ17" s="102">
        <v>34878</v>
      </c>
      <c r="DA17" s="66">
        <v>7842.59</v>
      </c>
    </row>
    <row r="18" spans="2:105" ht="21">
      <c r="D18" s="80"/>
      <c r="E18" s="90" t="s">
        <v>48</v>
      </c>
      <c r="F18" s="91">
        <f>I18</f>
        <v>95</v>
      </c>
      <c r="G18" s="91">
        <v>81</v>
      </c>
      <c r="H18" s="91">
        <v>224</v>
      </c>
      <c r="I18" s="91">
        <f>ROUND('[2]AA 110 PL-UFO'!D10/10^5,0)</f>
        <v>95</v>
      </c>
      <c r="J18" s="91">
        <v>376</v>
      </c>
      <c r="K18" s="91">
        <v>172</v>
      </c>
      <c r="L18" s="91">
        <f>+O18</f>
        <v>113</v>
      </c>
      <c r="M18" s="91">
        <v>97</v>
      </c>
      <c r="N18" s="91">
        <v>240</v>
      </c>
      <c r="O18" s="91">
        <f>ROUND('[2]AA 110 PL-UFO'!AA10/10^5,0)</f>
        <v>113</v>
      </c>
      <c r="P18" s="91">
        <v>438</v>
      </c>
      <c r="Q18" s="92"/>
      <c r="R18" s="93">
        <v>60.94744</v>
      </c>
      <c r="S18" s="92">
        <v>64</v>
      </c>
      <c r="T18" s="92"/>
      <c r="U18" s="95">
        <f t="shared" si="0"/>
        <v>240</v>
      </c>
      <c r="V18" s="103">
        <v>44</v>
      </c>
      <c r="W18" s="95" t="e">
        <f>#REF!+V18</f>
        <v>#REF!</v>
      </c>
      <c r="X18" s="95" t="e">
        <f>#REF!-W18</f>
        <v>#REF!</v>
      </c>
      <c r="Y18" s="91">
        <v>128</v>
      </c>
      <c r="Z18" s="91">
        <v>127</v>
      </c>
      <c r="AA18" s="91">
        <v>140</v>
      </c>
      <c r="AB18" s="91">
        <v>138</v>
      </c>
      <c r="AC18" s="92">
        <v>100</v>
      </c>
      <c r="AD18" s="92">
        <v>51</v>
      </c>
      <c r="AE18" s="92">
        <v>108</v>
      </c>
      <c r="AF18" s="92">
        <v>46</v>
      </c>
      <c r="AG18" s="92">
        <v>44</v>
      </c>
      <c r="AH18" s="61" t="e">
        <f>(O21-#REF!)/#REF!</f>
        <v>#REF!</v>
      </c>
      <c r="AI18" s="96">
        <v>183</v>
      </c>
      <c r="AJ18" s="67">
        <v>35.677108500000003</v>
      </c>
      <c r="AK18" s="67">
        <v>53.264319999999998</v>
      </c>
      <c r="AL18" s="67">
        <v>233.7283875</v>
      </c>
      <c r="AM18" s="67">
        <v>246.65235999999999</v>
      </c>
      <c r="AN18" s="67"/>
      <c r="AO18" s="97">
        <v>60.201009999999997</v>
      </c>
      <c r="AP18" s="97">
        <v>101.02439</v>
      </c>
      <c r="AR18" s="67"/>
      <c r="AS18" s="67"/>
      <c r="AT18" s="67">
        <v>246.65235999999999</v>
      </c>
      <c r="AU18" s="67">
        <v>85.426959999999994</v>
      </c>
      <c r="AV18" s="67">
        <v>233.7283875</v>
      </c>
      <c r="AW18" s="67">
        <v>90.818754900000002</v>
      </c>
      <c r="AX18" s="67">
        <f t="shared" si="1"/>
        <v>-119.65235999999999</v>
      </c>
      <c r="AY18" s="67" t="e">
        <f>#REF!-AU18</f>
        <v>#REF!</v>
      </c>
      <c r="AZ18" s="67" t="e">
        <f>#REF!-AV18</f>
        <v>#REF!</v>
      </c>
      <c r="BA18" s="67" t="e">
        <f>AW18-#REF!</f>
        <v>#REF!</v>
      </c>
      <c r="BB18" s="98">
        <v>22.644359999999999</v>
      </c>
      <c r="BC18" s="98">
        <v>41.701862400000003</v>
      </c>
      <c r="BD18" s="98">
        <v>-5.7270000000002597E-2</v>
      </c>
      <c r="BE18" s="98">
        <v>0</v>
      </c>
      <c r="BF18" s="98">
        <v>36.663530000000002</v>
      </c>
      <c r="BG18" s="98">
        <v>102.91435</v>
      </c>
      <c r="BH18" s="98">
        <v>18.471139999999998</v>
      </c>
      <c r="BI18" s="98">
        <v>0</v>
      </c>
      <c r="BJ18" s="99">
        <v>180.23428999999999</v>
      </c>
      <c r="BK18" s="100">
        <v>498.98701999999997</v>
      </c>
      <c r="BL18" s="67"/>
      <c r="BM18" s="67" t="e">
        <f>BB18-#REF!</f>
        <v>#REF!</v>
      </c>
      <c r="BN18" s="67" t="e">
        <f>BC18-#REF!</f>
        <v>#REF!</v>
      </c>
      <c r="BO18" s="67" t="e">
        <f>BD18-#REF!</f>
        <v>#REF!</v>
      </c>
      <c r="BP18" s="67" t="e">
        <f>BE18-#REF!</f>
        <v>#REF!</v>
      </c>
      <c r="BQ18" s="67" t="e">
        <f>BF18-#REF!</f>
        <v>#REF!</v>
      </c>
      <c r="BR18" s="67">
        <f>BG18-Z18</f>
        <v>-24.085650000000001</v>
      </c>
      <c r="BS18" s="67">
        <f>BH18-Y18</f>
        <v>-109.52886000000001</v>
      </c>
      <c r="BT18" s="67" t="e">
        <f>BI18-#REF!</f>
        <v>#REF!</v>
      </c>
      <c r="BU18" s="67" t="e">
        <f>BJ18-#REF!</f>
        <v>#REF!</v>
      </c>
      <c r="BV18" s="67" t="e">
        <f>BK18-#REF!</f>
        <v>#REF!</v>
      </c>
      <c r="BW18" s="98"/>
      <c r="BX18" s="101"/>
      <c r="BZ18" s="67">
        <v>89</v>
      </c>
      <c r="CA18" s="67"/>
      <c r="CB18" s="67" t="e">
        <f>ROUND(#REF!,0)</f>
        <v>#REF!</v>
      </c>
      <c r="CC18" s="67" t="e">
        <f>ROUND(#REF!,0)</f>
        <v>#REF!</v>
      </c>
      <c r="CD18" s="67" t="e">
        <f>ROUND(#REF!,0)</f>
        <v>#REF!</v>
      </c>
      <c r="CE18" s="67" t="e">
        <f>ROUND(#REF!,0)</f>
        <v>#REF!</v>
      </c>
      <c r="CF18" s="67" t="e">
        <f>ROUND(#REF!,0)</f>
        <v>#REF!</v>
      </c>
      <c r="CG18" s="67" t="e">
        <f>ROUND(#REF!,0)</f>
        <v>#REF!</v>
      </c>
      <c r="CH18" s="67">
        <f>ROUND(Y18,0)</f>
        <v>128</v>
      </c>
      <c r="CI18" s="67" t="e">
        <f>ROUND(#REF!,0)</f>
        <v>#REF!</v>
      </c>
      <c r="CJ18" s="67">
        <f>ROUND(Z18,0)</f>
        <v>127</v>
      </c>
      <c r="CK18" s="67" t="e">
        <f>ROUND(#REF!,0)</f>
        <v>#REF!</v>
      </c>
      <c r="CL18" s="67"/>
      <c r="CM18" s="67"/>
      <c r="CN18" s="67"/>
      <c r="CO18" s="67"/>
      <c r="CP18" s="67"/>
      <c r="CQ18" s="67"/>
      <c r="CR18" s="67">
        <v>128</v>
      </c>
      <c r="CS18" s="67"/>
      <c r="CT18" s="67"/>
      <c r="CU18" s="67"/>
      <c r="CV18" s="67"/>
      <c r="CY18" s="91">
        <v>295</v>
      </c>
      <c r="CZ18" s="102">
        <v>341</v>
      </c>
      <c r="DA18" s="66">
        <v>46.06</v>
      </c>
    </row>
    <row r="19" spans="2:105" ht="21">
      <c r="B19" s="66" t="s">
        <v>49</v>
      </c>
      <c r="D19" s="80"/>
      <c r="E19" s="81" t="s">
        <v>50</v>
      </c>
      <c r="F19" s="104">
        <f t="array" ref="F19">SUM(ROUND(F17:F18,0))</f>
        <v>9291</v>
      </c>
      <c r="G19" s="104">
        <f t="array" ref="G19">SUM(ROUND(G17:G18,0))</f>
        <v>10608</v>
      </c>
      <c r="H19" s="105">
        <v>8383</v>
      </c>
      <c r="I19" s="104">
        <f t="array" ref="I19">SUM(ROUND(I17:I18,0))</f>
        <v>9291</v>
      </c>
      <c r="J19" s="105">
        <f>SUM(J17:J18)</f>
        <v>38121</v>
      </c>
      <c r="K19" s="105">
        <f>SUM(K17:K18)</f>
        <v>29869</v>
      </c>
      <c r="L19" s="104">
        <f t="array" ref="L19">SUM(ROUND(L17:L18,0))</f>
        <v>11182</v>
      </c>
      <c r="M19" s="104">
        <v>13419</v>
      </c>
      <c r="N19" s="104">
        <v>10903</v>
      </c>
      <c r="O19" s="104">
        <f t="array" ref="O19">SUM(ROUND(O17:O18,0))</f>
        <v>11182</v>
      </c>
      <c r="P19" s="104">
        <f t="array" ref="P19">SUM(ROUND(P17:P18,0))</f>
        <v>48638</v>
      </c>
      <c r="Q19" s="106"/>
      <c r="R19" s="104">
        <f>SUM(R17:R18)</f>
        <v>25662.017070000002</v>
      </c>
      <c r="S19" s="104">
        <f>SUM(S17:S18)</f>
        <v>33001</v>
      </c>
      <c r="T19" s="94" t="e">
        <f>(#REF!-L19)/#REF!</f>
        <v>#REF!</v>
      </c>
      <c r="U19" s="95">
        <f t="shared" si="0"/>
        <v>10903</v>
      </c>
      <c r="V19" s="95">
        <v>8534</v>
      </c>
      <c r="W19" s="95" t="e">
        <f>#REF!+V19</f>
        <v>#REF!</v>
      </c>
      <c r="X19" s="95" t="e">
        <f>#REF!-W19</f>
        <v>#REF!</v>
      </c>
      <c r="Y19" s="104">
        <f t="array" ref="Y19">SUM(ROUND(Y17:Y18,0))</f>
        <v>30934</v>
      </c>
      <c r="Z19" s="104">
        <f t="array" ref="Z19">SUM(ROUND(Z17:Z18,0))</f>
        <v>29085</v>
      </c>
      <c r="AA19" s="105">
        <f>SUM(AA17:AA18)</f>
        <v>24154</v>
      </c>
      <c r="AB19" s="105">
        <f>SUM(AB17:AB18)</f>
        <v>22755</v>
      </c>
      <c r="AC19" s="107">
        <f>SUM(AC17:AC18)</f>
        <v>15206</v>
      </c>
      <c r="AD19" s="108">
        <f>SUM(AD17:AD18)</f>
        <v>7319</v>
      </c>
      <c r="AE19" s="108">
        <f>SUM(AE17:AE18)</f>
        <v>14932</v>
      </c>
      <c r="AF19" s="104">
        <f t="array" ref="AF19">SUM(ROUND(AF17:AF18,0))</f>
        <v>6932</v>
      </c>
      <c r="AG19" s="104">
        <f t="array" ref="AG19">SUM(ROUND(AG17:AG18,0))</f>
        <v>8534</v>
      </c>
      <c r="AH19" s="61" t="e">
        <f>(O22-#REF!)/#REF!</f>
        <v>#REF!</v>
      </c>
      <c r="AI19" s="109">
        <v>39775</v>
      </c>
      <c r="AJ19" s="67">
        <v>6856.6771085</v>
      </c>
      <c r="AK19" s="67">
        <v>9055.1586299999999</v>
      </c>
      <c r="AL19" s="67">
        <v>5105.9544004999998</v>
      </c>
      <c r="AM19" s="67">
        <v>10673.990599999999</v>
      </c>
      <c r="AN19" s="67"/>
      <c r="AO19" s="97">
        <v>2646.1669900000002</v>
      </c>
      <c r="AP19" s="97">
        <v>2817.1682799999999</v>
      </c>
      <c r="AQ19" s="67"/>
      <c r="AR19" s="67"/>
      <c r="AS19" s="67"/>
      <c r="AT19" s="67">
        <v>10673.7356</v>
      </c>
      <c r="AU19" s="67">
        <v>5210.4003300000004</v>
      </c>
      <c r="AV19" s="67">
        <v>5105.9544004999998</v>
      </c>
      <c r="AW19" s="67">
        <v>3632.1437638000002</v>
      </c>
      <c r="AX19" s="67">
        <f t="shared" si="1"/>
        <v>18411.2644</v>
      </c>
      <c r="AY19" s="67" t="e">
        <f>#REF!-AU19</f>
        <v>#REF!</v>
      </c>
      <c r="AZ19" s="67" t="e">
        <f>#REF!-AV19</f>
        <v>#REF!</v>
      </c>
      <c r="BA19" s="67" t="e">
        <f>AW19-#REF!</f>
        <v>#REF!</v>
      </c>
      <c r="BB19" s="98">
        <v>66.690877299999997</v>
      </c>
      <c r="BC19" s="98">
        <v>-7554.3592841999998</v>
      </c>
      <c r="BD19" s="98">
        <v>-725.90220879999799</v>
      </c>
      <c r="BE19" s="98">
        <v>0</v>
      </c>
      <c r="BF19" s="98">
        <v>-503.59969999999998</v>
      </c>
      <c r="BG19" s="98">
        <v>-9155.6982599999992</v>
      </c>
      <c r="BH19" s="98">
        <v>-163.241480000004</v>
      </c>
      <c r="BI19" s="98">
        <v>0</v>
      </c>
      <c r="BJ19" s="110">
        <v>50392.397689999998</v>
      </c>
      <c r="BK19" s="110">
        <v>61685.126709999997</v>
      </c>
      <c r="BL19" s="67"/>
      <c r="BM19" s="67" t="e">
        <f>BB19-#REF!</f>
        <v>#REF!</v>
      </c>
      <c r="BN19" s="67" t="e">
        <f>BC19-#REF!</f>
        <v>#REF!</v>
      </c>
      <c r="BO19" s="67" t="e">
        <f>BD19-#REF!</f>
        <v>#REF!</v>
      </c>
      <c r="BP19" s="67" t="e">
        <f>BE19-#REF!</f>
        <v>#REF!</v>
      </c>
      <c r="BQ19" s="67" t="e">
        <f>BF19-#REF!</f>
        <v>#REF!</v>
      </c>
      <c r="BR19" s="67">
        <f>BG19-Z19</f>
        <v>-38240.698259999997</v>
      </c>
      <c r="BS19" s="67">
        <f>BH19-Y19</f>
        <v>-31097.241480000004</v>
      </c>
      <c r="BT19" s="67" t="e">
        <f>BI19-#REF!</f>
        <v>#REF!</v>
      </c>
      <c r="BU19" s="67" t="e">
        <f>BJ19-#REF!</f>
        <v>#REF!</v>
      </c>
      <c r="BV19" s="67" t="e">
        <f>BK19-#REF!</f>
        <v>#REF!</v>
      </c>
      <c r="BW19" s="111"/>
      <c r="BX19" s="112"/>
      <c r="BZ19" s="67">
        <v>21346</v>
      </c>
      <c r="CA19" s="67"/>
      <c r="CB19" s="67" t="e">
        <f>ROUND(#REF!,0)</f>
        <v>#REF!</v>
      </c>
      <c r="CC19" s="67" t="e">
        <f>ROUND(#REF!,0)</f>
        <v>#REF!</v>
      </c>
      <c r="CD19" s="67" t="e">
        <f>ROUND(#REF!,0)</f>
        <v>#REF!</v>
      </c>
      <c r="CE19" s="67" t="e">
        <f>ROUND(#REF!,0)</f>
        <v>#REF!</v>
      </c>
      <c r="CF19" s="67" t="e">
        <f>ROUND(#REF!,0)</f>
        <v>#REF!</v>
      </c>
      <c r="CG19" s="67" t="e">
        <f>ROUND(#REF!,0)</f>
        <v>#REF!</v>
      </c>
      <c r="CH19" s="67">
        <f>ROUND(Y19,0)</f>
        <v>30934</v>
      </c>
      <c r="CI19" s="67" t="e">
        <f>ROUND(#REF!,0)</f>
        <v>#REF!</v>
      </c>
      <c r="CJ19" s="67">
        <f>ROUND(Z19,0)</f>
        <v>29085</v>
      </c>
      <c r="CK19" s="67" t="e">
        <f>ROUND(#REF!,0)</f>
        <v>#REF!</v>
      </c>
      <c r="CL19" s="67"/>
      <c r="CM19" s="67"/>
      <c r="CN19" s="67"/>
      <c r="CO19" s="67"/>
      <c r="CP19" s="67"/>
      <c r="CQ19" s="67"/>
      <c r="CR19" s="67">
        <v>30934</v>
      </c>
      <c r="CS19" s="67"/>
      <c r="CT19" s="67"/>
      <c r="CU19" s="67"/>
      <c r="CV19" s="67"/>
      <c r="CY19" s="113">
        <v>27513</v>
      </c>
      <c r="CZ19" s="114">
        <v>35219</v>
      </c>
      <c r="DA19" s="115"/>
    </row>
    <row r="20" spans="2:105" ht="3.75" customHeight="1">
      <c r="D20" s="80"/>
      <c r="E20" s="90"/>
      <c r="F20" s="116"/>
      <c r="G20" s="116"/>
      <c r="H20" s="116"/>
      <c r="I20" s="116"/>
      <c r="J20" s="116"/>
      <c r="K20" s="116"/>
      <c r="L20" s="116"/>
      <c r="M20" s="116"/>
      <c r="N20" s="116"/>
      <c r="O20" s="116"/>
      <c r="P20" s="116"/>
      <c r="Q20" s="117"/>
      <c r="R20" s="118"/>
      <c r="S20" s="117"/>
      <c r="T20" s="117"/>
      <c r="U20" s="95">
        <f t="shared" si="0"/>
        <v>0</v>
      </c>
      <c r="V20" s="119"/>
      <c r="W20" s="95" t="e">
        <f>#REF!+V20</f>
        <v>#REF!</v>
      </c>
      <c r="X20" s="95" t="e">
        <f>#REF!-W20</f>
        <v>#REF!</v>
      </c>
      <c r="Y20" s="120"/>
      <c r="Z20" s="116"/>
      <c r="AA20" s="116"/>
      <c r="AB20" s="116"/>
      <c r="AC20" s="117"/>
      <c r="AD20" s="117"/>
      <c r="AE20" s="117"/>
      <c r="AF20" s="117"/>
      <c r="AG20" s="117"/>
      <c r="AH20" s="61" t="e">
        <f>(O23-#REF!)/#REF!</f>
        <v>#REF!</v>
      </c>
      <c r="AI20" s="121"/>
      <c r="AJ20" s="67"/>
      <c r="AK20" s="67"/>
      <c r="AL20" s="67"/>
      <c r="AM20" s="67"/>
      <c r="AN20" s="67"/>
      <c r="AQ20" s="67"/>
      <c r="AR20" s="67"/>
      <c r="AS20" s="67"/>
      <c r="AT20" s="67"/>
      <c r="AU20" s="67"/>
      <c r="AV20" s="67"/>
      <c r="AW20" s="67"/>
      <c r="AX20" s="67">
        <f t="shared" si="1"/>
        <v>0</v>
      </c>
      <c r="AY20" s="67" t="e">
        <f>#REF!-AU20</f>
        <v>#REF!</v>
      </c>
      <c r="AZ20" s="67" t="e">
        <f>#REF!-AV20</f>
        <v>#REF!</v>
      </c>
      <c r="BA20" s="67" t="e">
        <f>AW20-#REF!</f>
        <v>#REF!</v>
      </c>
      <c r="BB20" s="98"/>
      <c r="BC20" s="98"/>
      <c r="BD20" s="98"/>
      <c r="BE20" s="98"/>
      <c r="BF20" s="98"/>
      <c r="BG20" s="98"/>
      <c r="BH20" s="98"/>
      <c r="BI20" s="98"/>
      <c r="BJ20" s="122"/>
      <c r="BK20" s="122"/>
      <c r="BL20" s="67"/>
      <c r="BM20" s="67"/>
      <c r="BN20" s="67"/>
      <c r="BO20" s="67"/>
      <c r="BP20" s="67"/>
      <c r="BQ20" s="67"/>
      <c r="BR20" s="67"/>
      <c r="BS20" s="67"/>
      <c r="BT20" s="67"/>
      <c r="BU20" s="67"/>
      <c r="BV20" s="67"/>
      <c r="BW20" s="123"/>
      <c r="BX20" s="124"/>
      <c r="BZ20" s="67"/>
      <c r="CA20" s="67"/>
      <c r="CB20" s="67"/>
      <c r="CC20" s="67"/>
      <c r="CD20" s="67"/>
      <c r="CE20" s="67"/>
      <c r="CF20" s="67"/>
      <c r="CG20" s="67"/>
      <c r="CH20" s="67"/>
      <c r="CI20" s="67"/>
      <c r="CJ20" s="67"/>
      <c r="CK20" s="67"/>
      <c r="CL20" s="67"/>
      <c r="CM20" s="67"/>
      <c r="CN20" s="67"/>
      <c r="CO20" s="67"/>
      <c r="CP20" s="67"/>
      <c r="CQ20" s="67"/>
      <c r="CR20" s="67"/>
      <c r="CS20" s="67"/>
      <c r="CT20" s="67"/>
      <c r="CU20" s="67"/>
      <c r="CV20" s="67"/>
      <c r="CY20" s="116"/>
      <c r="CZ20" s="125"/>
    </row>
    <row r="21" spans="2:105" ht="21.75" customHeight="1">
      <c r="D21" s="80">
        <v>2</v>
      </c>
      <c r="E21" s="81" t="s">
        <v>51</v>
      </c>
      <c r="F21" s="126"/>
      <c r="G21" s="126"/>
      <c r="H21" s="126"/>
      <c r="I21" s="126"/>
      <c r="J21" s="126"/>
      <c r="K21" s="126"/>
      <c r="L21" s="126"/>
      <c r="M21" s="126"/>
      <c r="N21" s="126"/>
      <c r="O21" s="126"/>
      <c r="P21" s="126"/>
      <c r="Q21" s="127"/>
      <c r="R21" s="128"/>
      <c r="S21" s="127"/>
      <c r="T21" s="127"/>
      <c r="U21" s="95">
        <f t="shared" si="0"/>
        <v>0</v>
      </c>
      <c r="V21" s="129"/>
      <c r="W21" s="95" t="e">
        <f>#REF!+V21</f>
        <v>#REF!</v>
      </c>
      <c r="X21" s="95" t="e">
        <f>#REF!-W21</f>
        <v>#REF!</v>
      </c>
      <c r="Y21" s="130"/>
      <c r="Z21" s="126"/>
      <c r="AA21" s="126"/>
      <c r="AB21" s="126"/>
      <c r="AC21" s="127"/>
      <c r="AD21" s="127"/>
      <c r="AE21" s="127"/>
      <c r="AF21" s="127"/>
      <c r="AG21" s="127"/>
      <c r="AH21" s="61" t="e">
        <f>(O24-#REF!)/#REF!</f>
        <v>#REF!</v>
      </c>
      <c r="AI21" s="131"/>
      <c r="AJ21" s="67"/>
      <c r="AK21" s="67"/>
      <c r="AL21" s="67"/>
      <c r="AM21" s="67"/>
      <c r="AN21" s="67"/>
      <c r="AQ21" s="67"/>
      <c r="AR21" s="67"/>
      <c r="AS21" s="67"/>
      <c r="AT21" s="67"/>
      <c r="AU21" s="67"/>
      <c r="AV21" s="67"/>
      <c r="AW21" s="67"/>
      <c r="AX21" s="67">
        <f t="shared" si="1"/>
        <v>0</v>
      </c>
      <c r="AY21" s="67" t="e">
        <f>#REF!-AU21</f>
        <v>#REF!</v>
      </c>
      <c r="AZ21" s="67" t="e">
        <f>#REF!-AV21</f>
        <v>#REF!</v>
      </c>
      <c r="BA21" s="67" t="e">
        <f>AW21-#REF!</f>
        <v>#REF!</v>
      </c>
      <c r="BB21" s="98">
        <v>0</v>
      </c>
      <c r="BC21" s="98">
        <v>0</v>
      </c>
      <c r="BD21" s="98">
        <v>0</v>
      </c>
      <c r="BE21" s="98">
        <v>0</v>
      </c>
      <c r="BF21" s="98">
        <v>0</v>
      </c>
      <c r="BG21" s="98">
        <v>0</v>
      </c>
      <c r="BH21" s="98">
        <v>0</v>
      </c>
      <c r="BI21" s="98">
        <v>0</v>
      </c>
      <c r="BJ21" s="132"/>
      <c r="BK21" s="132"/>
      <c r="BL21" s="67"/>
      <c r="BM21" s="67" t="e">
        <f>BB21-#REF!</f>
        <v>#REF!</v>
      </c>
      <c r="BN21" s="67" t="e">
        <f>BC21-#REF!</f>
        <v>#REF!</v>
      </c>
      <c r="BO21" s="67" t="e">
        <f>BD21-#REF!</f>
        <v>#REF!</v>
      </c>
      <c r="BP21" s="67" t="e">
        <f>BE21-#REF!</f>
        <v>#REF!</v>
      </c>
      <c r="BQ21" s="67" t="e">
        <f>BF21-#REF!</f>
        <v>#REF!</v>
      </c>
      <c r="BR21" s="67">
        <f t="shared" ref="BR21:BR28" si="2">BG21-Z21</f>
        <v>0</v>
      </c>
      <c r="BS21" s="67">
        <f t="shared" ref="BS21:BS28" si="3">BH21-Y21</f>
        <v>0</v>
      </c>
      <c r="BT21" s="67" t="e">
        <f>BI21-#REF!</f>
        <v>#REF!</v>
      </c>
      <c r="BU21" s="67" t="e">
        <f>BJ21-#REF!</f>
        <v>#REF!</v>
      </c>
      <c r="BV21" s="67" t="e">
        <f>BK21-#REF!</f>
        <v>#REF!</v>
      </c>
      <c r="BW21" s="133"/>
      <c r="BX21" s="134"/>
      <c r="BZ21" s="67"/>
      <c r="CA21" s="67"/>
      <c r="CB21" s="67"/>
      <c r="CC21" s="67"/>
      <c r="CD21" s="67"/>
      <c r="CE21" s="67"/>
      <c r="CF21" s="67"/>
      <c r="CG21" s="67"/>
      <c r="CH21" s="67"/>
      <c r="CI21" s="67"/>
      <c r="CJ21" s="67"/>
      <c r="CK21" s="67"/>
      <c r="CL21" s="67"/>
      <c r="CM21" s="67"/>
      <c r="CN21" s="67"/>
      <c r="CO21" s="67"/>
      <c r="CP21" s="67"/>
      <c r="CQ21" s="67"/>
      <c r="CR21" s="67"/>
      <c r="CS21" s="67"/>
      <c r="CT21" s="67"/>
      <c r="CU21" s="67"/>
      <c r="CV21" s="67"/>
      <c r="CY21" s="126"/>
      <c r="CZ21" s="135"/>
    </row>
    <row r="22" spans="2:105" ht="21.75" customHeight="1">
      <c r="D22" s="80"/>
      <c r="E22" s="90" t="s">
        <v>52</v>
      </c>
      <c r="F22" s="116"/>
      <c r="G22" s="116"/>
      <c r="H22" s="116"/>
      <c r="I22" s="116"/>
      <c r="J22" s="116"/>
      <c r="K22" s="116"/>
      <c r="L22" s="116"/>
      <c r="M22" s="126"/>
      <c r="N22" s="116"/>
      <c r="O22" s="126"/>
      <c r="P22" s="126"/>
      <c r="Q22" s="136"/>
      <c r="R22" s="137"/>
      <c r="S22" s="136"/>
      <c r="T22" s="136"/>
      <c r="U22" s="95">
        <f t="shared" si="0"/>
        <v>0</v>
      </c>
      <c r="V22" s="129"/>
      <c r="W22" s="95" t="e">
        <f>#REF!+V22</f>
        <v>#REF!</v>
      </c>
      <c r="X22" s="95" t="e">
        <f>#REF!-W22</f>
        <v>#REF!</v>
      </c>
      <c r="Y22" s="130"/>
      <c r="Z22" s="126"/>
      <c r="AA22" s="116"/>
      <c r="AB22" s="116"/>
      <c r="AC22" s="136"/>
      <c r="AD22" s="136"/>
      <c r="AE22" s="136"/>
      <c r="AF22" s="136"/>
      <c r="AG22" s="136"/>
      <c r="AH22" s="61" t="e">
        <f>(O25-#REF!)/#REF!</f>
        <v>#REF!</v>
      </c>
      <c r="AI22" s="131"/>
      <c r="AJ22" s="67"/>
      <c r="AK22" s="67"/>
      <c r="AL22" s="67"/>
      <c r="AM22" s="67"/>
      <c r="AN22" s="67"/>
      <c r="AQ22" s="67"/>
      <c r="AR22" s="67"/>
      <c r="AS22" s="67"/>
      <c r="AT22" s="67"/>
      <c r="AU22" s="67"/>
      <c r="AV22" s="67"/>
      <c r="AW22" s="67"/>
      <c r="AX22" s="67">
        <f t="shared" si="1"/>
        <v>0</v>
      </c>
      <c r="AY22" s="67" t="e">
        <f>#REF!-AU22</f>
        <v>#REF!</v>
      </c>
      <c r="AZ22" s="67" t="e">
        <f>#REF!-AV22</f>
        <v>#REF!</v>
      </c>
      <c r="BA22" s="67" t="e">
        <f>AW22-#REF!</f>
        <v>#REF!</v>
      </c>
      <c r="BB22" s="98">
        <v>0</v>
      </c>
      <c r="BC22" s="98">
        <v>0</v>
      </c>
      <c r="BD22" s="98">
        <v>0</v>
      </c>
      <c r="BE22" s="98">
        <v>0</v>
      </c>
      <c r="BF22" s="98">
        <v>0</v>
      </c>
      <c r="BG22" s="98">
        <v>0</v>
      </c>
      <c r="BH22" s="98">
        <v>0</v>
      </c>
      <c r="BI22" s="98">
        <v>0</v>
      </c>
      <c r="BJ22" s="132"/>
      <c r="BK22" s="132"/>
      <c r="BL22" s="67"/>
      <c r="BM22" s="67" t="e">
        <f>BB22-#REF!</f>
        <v>#REF!</v>
      </c>
      <c r="BN22" s="67" t="e">
        <f>BC22-#REF!</f>
        <v>#REF!</v>
      </c>
      <c r="BO22" s="67" t="e">
        <f>BD22-#REF!</f>
        <v>#REF!</v>
      </c>
      <c r="BP22" s="67" t="e">
        <f>BE22-#REF!</f>
        <v>#REF!</v>
      </c>
      <c r="BQ22" s="67" t="e">
        <f>BF22-#REF!</f>
        <v>#REF!</v>
      </c>
      <c r="BR22" s="67">
        <f t="shared" si="2"/>
        <v>0</v>
      </c>
      <c r="BS22" s="67">
        <f t="shared" si="3"/>
        <v>0</v>
      </c>
      <c r="BT22" s="67" t="e">
        <f>BI22-#REF!</f>
        <v>#REF!</v>
      </c>
      <c r="BU22" s="67" t="e">
        <f>BJ22-#REF!</f>
        <v>#REF!</v>
      </c>
      <c r="BV22" s="67" t="e">
        <f>BK22-#REF!</f>
        <v>#REF!</v>
      </c>
      <c r="BW22" s="133"/>
      <c r="BX22" s="134"/>
      <c r="BZ22" s="67"/>
      <c r="CA22" s="67"/>
      <c r="CB22" s="67"/>
      <c r="CC22" s="67"/>
      <c r="CD22" s="67"/>
      <c r="CE22" s="67"/>
      <c r="CF22" s="67"/>
      <c r="CG22" s="67"/>
      <c r="CH22" s="67"/>
      <c r="CI22" s="67"/>
      <c r="CJ22" s="67"/>
      <c r="CK22" s="67"/>
      <c r="CL22" s="67"/>
      <c r="CM22" s="67"/>
      <c r="CN22" s="67"/>
      <c r="CO22" s="67"/>
      <c r="CP22" s="67"/>
      <c r="CQ22" s="67"/>
      <c r="CR22" s="67"/>
      <c r="CS22" s="67"/>
      <c r="CT22" s="67"/>
      <c r="CU22" s="67"/>
      <c r="CV22" s="67"/>
      <c r="CY22" s="116"/>
      <c r="CZ22" s="125"/>
    </row>
    <row r="23" spans="2:105" ht="21.75" customHeight="1">
      <c r="D23" s="80"/>
      <c r="E23" s="90" t="s">
        <v>53</v>
      </c>
      <c r="F23" s="91">
        <f>I23</f>
        <v>179</v>
      </c>
      <c r="G23" s="91">
        <v>246</v>
      </c>
      <c r="H23" s="91">
        <v>71</v>
      </c>
      <c r="I23" s="91">
        <f>ROUND('[2]AA 110 PL-UFO'!D15/10^5,0)</f>
        <v>179</v>
      </c>
      <c r="J23" s="91">
        <v>641</v>
      </c>
      <c r="K23" s="91">
        <v>473</v>
      </c>
      <c r="L23" s="91">
        <f>+O23</f>
        <v>179</v>
      </c>
      <c r="M23" s="91">
        <v>246</v>
      </c>
      <c r="N23" s="91">
        <v>71</v>
      </c>
      <c r="O23" s="91">
        <f>ROUND('[2]AA 110 PL-UFO'!AA15/10^5,0)</f>
        <v>179</v>
      </c>
      <c r="P23" s="91">
        <v>641</v>
      </c>
      <c r="Q23" s="92"/>
      <c r="R23" s="93">
        <v>417.73518999999999</v>
      </c>
      <c r="S23" s="92">
        <v>418</v>
      </c>
      <c r="T23" s="92"/>
      <c r="U23" s="95">
        <f t="shared" si="0"/>
        <v>71</v>
      </c>
      <c r="V23" s="103">
        <v>88</v>
      </c>
      <c r="W23" s="95" t="e">
        <f>#REF!+V23</f>
        <v>#REF!</v>
      </c>
      <c r="X23" s="95" t="e">
        <f>#REF!-W23</f>
        <v>#REF!</v>
      </c>
      <c r="Y23" s="91">
        <v>346</v>
      </c>
      <c r="Z23" s="91">
        <v>241</v>
      </c>
      <c r="AA23" s="91">
        <v>241</v>
      </c>
      <c r="AB23" s="91">
        <v>346</v>
      </c>
      <c r="AC23" s="92">
        <v>267</v>
      </c>
      <c r="AD23" s="92">
        <v>88</v>
      </c>
      <c r="AE23" s="92">
        <v>199</v>
      </c>
      <c r="AF23" s="92">
        <v>72</v>
      </c>
      <c r="AG23" s="92">
        <v>88</v>
      </c>
      <c r="AH23" s="61" t="e">
        <f>(O26-#REF!)/#REF!</f>
        <v>#REF!</v>
      </c>
      <c r="AI23" s="96">
        <v>473</v>
      </c>
      <c r="AJ23" s="67">
        <v>76.419180400000002</v>
      </c>
      <c r="AK23" s="67">
        <v>149.81998999999999</v>
      </c>
      <c r="AL23" s="67">
        <v>122.6870078</v>
      </c>
      <c r="AM23" s="67">
        <v>169.28187</v>
      </c>
      <c r="AN23" s="67"/>
      <c r="AO23" s="97">
        <v>78.758229999999998</v>
      </c>
      <c r="AP23" s="97">
        <v>44.61918</v>
      </c>
      <c r="AQ23" s="67"/>
      <c r="AR23" s="67">
        <f t="shared" ref="AR23:AR28" si="4">Y23-AO23</f>
        <v>267.24176999999997</v>
      </c>
      <c r="AS23" s="67" t="e">
        <f>#REF!-AL23</f>
        <v>#REF!</v>
      </c>
      <c r="AT23" s="67">
        <v>169.28187</v>
      </c>
      <c r="AU23" s="67">
        <v>63.757440000000003</v>
      </c>
      <c r="AV23" s="67">
        <v>122.6870078</v>
      </c>
      <c r="AW23" s="67">
        <v>39.711419999999897</v>
      </c>
      <c r="AX23" s="67">
        <f t="shared" si="1"/>
        <v>71.718130000000002</v>
      </c>
      <c r="AY23" s="67" t="e">
        <f>#REF!-AU23</f>
        <v>#REF!</v>
      </c>
      <c r="AZ23" s="67" t="e">
        <f>#REF!-AV23</f>
        <v>#REF!</v>
      </c>
      <c r="BA23" s="67" t="e">
        <f>AW23-#REF!</f>
        <v>#REF!</v>
      </c>
      <c r="BB23" s="98">
        <v>26.2104006</v>
      </c>
      <c r="BC23" s="98">
        <v>-83.977999999999895</v>
      </c>
      <c r="BD23" s="98">
        <v>-23.515340100000099</v>
      </c>
      <c r="BE23" s="98">
        <v>0</v>
      </c>
      <c r="BF23" s="98">
        <v>26.246549999999999</v>
      </c>
      <c r="BG23" s="98">
        <v>-113.24536000000001</v>
      </c>
      <c r="BH23" s="98">
        <v>8.5157900000000009</v>
      </c>
      <c r="BI23" s="98">
        <v>0</v>
      </c>
      <c r="BJ23" s="100">
        <v>547.27927</v>
      </c>
      <c r="BK23" s="100">
        <v>330.49723999999998</v>
      </c>
      <c r="BL23" s="67"/>
      <c r="BM23" s="67" t="e">
        <f>BB23-#REF!</f>
        <v>#REF!</v>
      </c>
      <c r="BN23" s="67" t="e">
        <f>BC23-#REF!</f>
        <v>#REF!</v>
      </c>
      <c r="BO23" s="67" t="e">
        <f>BD23-#REF!</f>
        <v>#REF!</v>
      </c>
      <c r="BP23" s="67" t="e">
        <f>BE23-#REF!</f>
        <v>#REF!</v>
      </c>
      <c r="BQ23" s="67" t="e">
        <f>BF23-#REF!</f>
        <v>#REF!</v>
      </c>
      <c r="BR23" s="67">
        <f t="shared" si="2"/>
        <v>-354.24536000000001</v>
      </c>
      <c r="BS23" s="67">
        <f t="shared" si="3"/>
        <v>-337.48421000000002</v>
      </c>
      <c r="BT23" s="67" t="e">
        <f>BI23-#REF!</f>
        <v>#REF!</v>
      </c>
      <c r="BU23" s="67" t="e">
        <f>BJ23-#REF!</f>
        <v>#REF!</v>
      </c>
      <c r="BV23" s="67" t="e">
        <f>BK23-#REF!</f>
        <v>#REF!</v>
      </c>
      <c r="BW23" s="138"/>
      <c r="BX23" s="101"/>
      <c r="BZ23" s="67">
        <v>196</v>
      </c>
      <c r="CA23" s="67"/>
      <c r="CB23" s="67" t="e">
        <f>ROUND(#REF!,0)</f>
        <v>#REF!</v>
      </c>
      <c r="CC23" s="67" t="e">
        <f>ROUND(#REF!,0)</f>
        <v>#REF!</v>
      </c>
      <c r="CD23" s="67" t="e">
        <f>ROUND(#REF!,0)</f>
        <v>#REF!</v>
      </c>
      <c r="CE23" s="67" t="e">
        <f>ROUND(#REF!,0)</f>
        <v>#REF!</v>
      </c>
      <c r="CF23" s="67" t="e">
        <f>ROUND(#REF!,0)</f>
        <v>#REF!</v>
      </c>
      <c r="CG23" s="67" t="e">
        <f>ROUND(#REF!,0)</f>
        <v>#REF!</v>
      </c>
      <c r="CH23" s="67">
        <f t="shared" ref="CH23:CH28" si="5">ROUND(Y23,0)</f>
        <v>346</v>
      </c>
      <c r="CI23" s="67" t="e">
        <f>ROUND(#REF!,0)</f>
        <v>#REF!</v>
      </c>
      <c r="CJ23" s="67">
        <f t="shared" ref="CJ23:CJ28" si="6">ROUND(Z23,0)</f>
        <v>241</v>
      </c>
      <c r="CK23" s="67" t="e">
        <f>ROUND(#REF!,0)</f>
        <v>#REF!</v>
      </c>
      <c r="CL23" s="67"/>
      <c r="CM23" s="67"/>
      <c r="CN23" s="67"/>
      <c r="CO23" s="67"/>
      <c r="CP23" s="67"/>
      <c r="CQ23" s="67"/>
      <c r="CR23" s="67">
        <v>346</v>
      </c>
      <c r="CS23" s="67"/>
      <c r="CT23" s="67"/>
      <c r="CU23" s="67"/>
      <c r="CV23" s="67"/>
      <c r="CY23" s="91">
        <v>395</v>
      </c>
      <c r="CZ23" s="102">
        <v>395</v>
      </c>
      <c r="DA23" s="66">
        <v>160.34</v>
      </c>
    </row>
    <row r="24" spans="2:105" ht="21.75" customHeight="1">
      <c r="D24" s="80"/>
      <c r="E24" s="90" t="s">
        <v>54</v>
      </c>
      <c r="F24" s="91">
        <f t="shared" ref="F24:F31" si="7">I24</f>
        <v>740</v>
      </c>
      <c r="G24" s="91">
        <v>1700</v>
      </c>
      <c r="H24" s="91">
        <v>643</v>
      </c>
      <c r="I24" s="91">
        <f>ROUND('[2]AA 110 PL-UFO'!D16/10^5,0)</f>
        <v>740</v>
      </c>
      <c r="J24" s="91">
        <v>4322</v>
      </c>
      <c r="K24" s="91">
        <v>1891</v>
      </c>
      <c r="L24" s="91">
        <f t="shared" ref="L24:L31" si="8">+O24</f>
        <v>1780</v>
      </c>
      <c r="M24" s="91">
        <v>3314</v>
      </c>
      <c r="N24" s="91">
        <v>2252</v>
      </c>
      <c r="O24" s="91">
        <f>ROUND('[2]AA 110 PL-UFO'!AA16/10^5,0)</f>
        <v>1780</v>
      </c>
      <c r="P24" s="91">
        <v>10721</v>
      </c>
      <c r="Q24" s="92"/>
      <c r="R24" s="93">
        <v>2292.1195200000002</v>
      </c>
      <c r="S24" s="92">
        <v>7013</v>
      </c>
      <c r="T24" s="92"/>
      <c r="U24" s="95">
        <f t="shared" si="0"/>
        <v>2252</v>
      </c>
      <c r="V24" s="103">
        <v>1004</v>
      </c>
      <c r="W24" s="95" t="e">
        <f>#REF!+V24</f>
        <v>#REF!</v>
      </c>
      <c r="X24" s="95" t="e">
        <f>#REF!-W24</f>
        <v>#REF!</v>
      </c>
      <c r="Y24" s="91">
        <v>6162</v>
      </c>
      <c r="Z24" s="91">
        <v>4235</v>
      </c>
      <c r="AA24" s="91">
        <v>1721</v>
      </c>
      <c r="AB24" s="91">
        <v>1504</v>
      </c>
      <c r="AC24" s="92">
        <v>793</v>
      </c>
      <c r="AD24" s="92">
        <v>482</v>
      </c>
      <c r="AE24" s="92">
        <v>981</v>
      </c>
      <c r="AF24" s="92">
        <v>482</v>
      </c>
      <c r="AG24" s="92">
        <v>1004</v>
      </c>
      <c r="AH24" s="61" t="e">
        <f>(O27-#REF!)/#REF!</f>
        <v>#REF!</v>
      </c>
      <c r="AI24" s="96">
        <v>7239</v>
      </c>
      <c r="AJ24" s="67">
        <v>388.25643000000002</v>
      </c>
      <c r="AK24" s="67">
        <v>1179.75902</v>
      </c>
      <c r="AL24" s="67">
        <v>565.84581000000003</v>
      </c>
      <c r="AM24" s="67">
        <v>3824.8145199999999</v>
      </c>
      <c r="AN24" s="67"/>
      <c r="AO24" s="97">
        <v>1171.66101</v>
      </c>
      <c r="AP24" s="97">
        <v>1680.67462</v>
      </c>
      <c r="AQ24" s="67"/>
      <c r="AR24" s="67">
        <f t="shared" si="4"/>
        <v>4990.3389900000002</v>
      </c>
      <c r="AS24" s="67" t="e">
        <f>#REF!-AL24</f>
        <v>#REF!</v>
      </c>
      <c r="AT24" s="67">
        <v>3824.8145199999999</v>
      </c>
      <c r="AU24" s="67">
        <v>946.65215057733997</v>
      </c>
      <c r="AV24" s="67">
        <v>565.84581000000003</v>
      </c>
      <c r="AW24" s="67">
        <v>468.84098</v>
      </c>
      <c r="AX24" s="67">
        <f t="shared" si="1"/>
        <v>410.1854800000001</v>
      </c>
      <c r="AY24" s="67" t="e">
        <f>#REF!-AU24</f>
        <v>#REF!</v>
      </c>
      <c r="AZ24" s="67" t="e">
        <f>#REF!-AV24</f>
        <v>#REF!</v>
      </c>
      <c r="BA24" s="67" t="e">
        <f>AW24-#REF!</f>
        <v>#REF!</v>
      </c>
      <c r="BB24" s="98">
        <v>2.3559199999999998</v>
      </c>
      <c r="BC24" s="98">
        <v>-504.010740400001</v>
      </c>
      <c r="BD24" s="98">
        <v>-19.838609999999001</v>
      </c>
      <c r="BE24" s="98">
        <v>0</v>
      </c>
      <c r="BF24" s="98">
        <v>-829.99315999999999</v>
      </c>
      <c r="BG24" s="98">
        <v>-889.30291</v>
      </c>
      <c r="BH24" s="98">
        <v>397.71415000000002</v>
      </c>
      <c r="BI24" s="98">
        <v>0</v>
      </c>
      <c r="BJ24" s="100">
        <v>9174.5425799999994</v>
      </c>
      <c r="BK24" s="100">
        <v>8772.7472699999998</v>
      </c>
      <c r="BL24" s="67"/>
      <c r="BM24" s="67" t="e">
        <f>BB24-#REF!</f>
        <v>#REF!</v>
      </c>
      <c r="BN24" s="67" t="e">
        <f>BC24-#REF!</f>
        <v>#REF!</v>
      </c>
      <c r="BO24" s="67" t="e">
        <f>BD24-#REF!</f>
        <v>#REF!</v>
      </c>
      <c r="BP24" s="67" t="e">
        <f>BE24-#REF!</f>
        <v>#REF!</v>
      </c>
      <c r="BQ24" s="67" t="e">
        <f>BF24-#REF!</f>
        <v>#REF!</v>
      </c>
      <c r="BR24" s="67">
        <f t="shared" si="2"/>
        <v>-5124.3029100000003</v>
      </c>
      <c r="BS24" s="67">
        <f t="shared" si="3"/>
        <v>-5764.2858500000002</v>
      </c>
      <c r="BT24" s="67" t="e">
        <f>BI24-#REF!</f>
        <v>#REF!</v>
      </c>
      <c r="BU24" s="67" t="e">
        <f>BJ24-#REF!</f>
        <v>#REF!</v>
      </c>
      <c r="BV24" s="67" t="e">
        <f>BK24-#REF!</f>
        <v>#REF!</v>
      </c>
      <c r="BW24" s="138"/>
      <c r="BX24" s="101"/>
      <c r="BZ24" s="67">
        <v>1488</v>
      </c>
      <c r="CA24" s="67"/>
      <c r="CB24" s="67" t="e">
        <f>ROUND(#REF!,0)</f>
        <v>#REF!</v>
      </c>
      <c r="CC24" s="67" t="e">
        <f>ROUND(#REF!,0)</f>
        <v>#REF!</v>
      </c>
      <c r="CD24" s="67" t="e">
        <f>ROUND(#REF!,0)</f>
        <v>#REF!</v>
      </c>
      <c r="CE24" s="67" t="e">
        <f>ROUND(#REF!,0)</f>
        <v>#REF!</v>
      </c>
      <c r="CF24" s="67" t="e">
        <f>ROUND(#REF!,0)</f>
        <v>#REF!</v>
      </c>
      <c r="CG24" s="67" t="e">
        <f>ROUND(#REF!,0)</f>
        <v>#REF!</v>
      </c>
      <c r="CH24" s="67">
        <f t="shared" si="5"/>
        <v>6162</v>
      </c>
      <c r="CI24" s="67" t="e">
        <f>ROUND(#REF!,0)</f>
        <v>#REF!</v>
      </c>
      <c r="CJ24" s="67">
        <f t="shared" si="6"/>
        <v>4235</v>
      </c>
      <c r="CK24" s="67" t="e">
        <f>ROUND(#REF!,0)</f>
        <v>#REF!</v>
      </c>
      <c r="CL24" s="67"/>
      <c r="CM24" s="67"/>
      <c r="CN24" s="67"/>
      <c r="CO24" s="67"/>
      <c r="CP24" s="67"/>
      <c r="CQ24" s="67"/>
      <c r="CR24" s="67">
        <v>6162</v>
      </c>
      <c r="CS24" s="67"/>
      <c r="CT24" s="67"/>
      <c r="CU24" s="67"/>
      <c r="CV24" s="67"/>
      <c r="CY24" s="91">
        <v>2622</v>
      </c>
      <c r="CZ24" s="102">
        <v>7407</v>
      </c>
      <c r="DA24" s="66">
        <v>1050.55</v>
      </c>
    </row>
    <row r="25" spans="2:105" ht="21.75" customHeight="1">
      <c r="D25" s="80"/>
      <c r="E25" s="90" t="s">
        <v>55</v>
      </c>
      <c r="F25" s="91">
        <f t="shared" si="7"/>
        <v>-12</v>
      </c>
      <c r="G25" s="91">
        <v>-25</v>
      </c>
      <c r="H25" s="91">
        <v>21</v>
      </c>
      <c r="I25" s="91">
        <f>ROUND('[2]AA 110 PL-UFO'!D17/10^5,0)</f>
        <v>-12</v>
      </c>
      <c r="J25" s="91">
        <v>20</v>
      </c>
      <c r="K25" s="91">
        <v>6</v>
      </c>
      <c r="L25" s="91">
        <f t="shared" si="8"/>
        <v>-22</v>
      </c>
      <c r="M25" s="91">
        <v>-80</v>
      </c>
      <c r="N25" s="91">
        <v>-56</v>
      </c>
      <c r="O25" s="91">
        <f>ROUND('[2]AA 110 PL-UFO'!AA17/10^5,0)</f>
        <v>-22</v>
      </c>
      <c r="P25" s="91">
        <v>93</v>
      </c>
      <c r="Q25" s="92"/>
      <c r="R25" s="93">
        <v>-4.7792899999999996</v>
      </c>
      <c r="S25" s="92">
        <v>-110</v>
      </c>
      <c r="T25" s="92"/>
      <c r="U25" s="95">
        <f t="shared" si="0"/>
        <v>-56</v>
      </c>
      <c r="V25" s="103">
        <v>145</v>
      </c>
      <c r="W25" s="95" t="e">
        <f>#REF!+V25</f>
        <v>#REF!</v>
      </c>
      <c r="X25" s="95" t="e">
        <f>#REF!-W25</f>
        <v>#REF!</v>
      </c>
      <c r="Y25" s="91">
        <v>-174</v>
      </c>
      <c r="Z25" s="91">
        <v>114</v>
      </c>
      <c r="AA25" s="91">
        <v>50</v>
      </c>
      <c r="AB25" s="91">
        <v>-57</v>
      </c>
      <c r="AC25" s="92">
        <v>-37</v>
      </c>
      <c r="AD25" s="92">
        <v>64</v>
      </c>
      <c r="AE25" s="92">
        <v>30</v>
      </c>
      <c r="AF25" s="92">
        <v>64</v>
      </c>
      <c r="AG25" s="92">
        <v>145</v>
      </c>
      <c r="AH25" s="61" t="e">
        <f>(O28-#REF!)/#REF!</f>
        <v>#REF!</v>
      </c>
      <c r="AI25" s="96">
        <v>-150</v>
      </c>
      <c r="AJ25" s="67">
        <v>-24.570609999999999</v>
      </c>
      <c r="AK25" s="67">
        <v>-29.62405</v>
      </c>
      <c r="AL25" s="67">
        <v>108.23023000000001</v>
      </c>
      <c r="AM25" s="67">
        <v>279.46622000000002</v>
      </c>
      <c r="AN25" s="67"/>
      <c r="AO25" s="97">
        <v>9.8536099999999998</v>
      </c>
      <c r="AP25" s="97">
        <v>145.93165999999999</v>
      </c>
      <c r="AQ25" s="67"/>
      <c r="AR25" s="67">
        <f t="shared" si="4"/>
        <v>-183.85361</v>
      </c>
      <c r="AS25" s="67" t="e">
        <f>#REF!-AL25</f>
        <v>#REF!</v>
      </c>
      <c r="AT25" s="67">
        <v>279.46622000000002</v>
      </c>
      <c r="AU25" s="67">
        <v>130.65470999999999</v>
      </c>
      <c r="AV25" s="67">
        <v>108.23023000000001</v>
      </c>
      <c r="AW25" s="67">
        <v>59.24521</v>
      </c>
      <c r="AX25" s="67">
        <f t="shared" si="1"/>
        <v>-165.46622000000002</v>
      </c>
      <c r="AY25" s="67" t="e">
        <f>#REF!-AU25</f>
        <v>#REF!</v>
      </c>
      <c r="AZ25" s="67" t="e">
        <f>#REF!-AV25</f>
        <v>#REF!</v>
      </c>
      <c r="BA25" s="67" t="e">
        <f>AW25-#REF!</f>
        <v>#REF!</v>
      </c>
      <c r="BB25" s="98">
        <v>5.2900099999995502</v>
      </c>
      <c r="BC25" s="98">
        <v>51.282609999999998</v>
      </c>
      <c r="BD25" s="98">
        <v>-0.89908000000104304</v>
      </c>
      <c r="BE25" s="98">
        <v>0</v>
      </c>
      <c r="BF25" s="98">
        <v>207.87195</v>
      </c>
      <c r="BG25" s="98">
        <v>-3.2539199999999999</v>
      </c>
      <c r="BH25" s="98">
        <v>-57.696510000000004</v>
      </c>
      <c r="BI25" s="98">
        <v>0</v>
      </c>
      <c r="BJ25" s="100">
        <v>-255.10205999999999</v>
      </c>
      <c r="BK25" s="100">
        <v>-23.3264</v>
      </c>
      <c r="BL25" s="67"/>
      <c r="BM25" s="67" t="e">
        <f>BB25-#REF!</f>
        <v>#REF!</v>
      </c>
      <c r="BN25" s="67" t="e">
        <f>BC25-#REF!</f>
        <v>#REF!</v>
      </c>
      <c r="BO25" s="67" t="e">
        <f>BD25-#REF!</f>
        <v>#REF!</v>
      </c>
      <c r="BP25" s="67" t="e">
        <f>BE25-#REF!</f>
        <v>#REF!</v>
      </c>
      <c r="BQ25" s="67" t="e">
        <f>BF25-#REF!</f>
        <v>#REF!</v>
      </c>
      <c r="BR25" s="67">
        <f t="shared" si="2"/>
        <v>-117.25391999999999</v>
      </c>
      <c r="BS25" s="67">
        <f t="shared" si="3"/>
        <v>116.30349</v>
      </c>
      <c r="BT25" s="67" t="e">
        <f>BI25-#REF!</f>
        <v>#REF!</v>
      </c>
      <c r="BU25" s="67" t="e">
        <f>BJ25-#REF!</f>
        <v>#REF!</v>
      </c>
      <c r="BV25" s="67" t="e">
        <f>BK25-#REF!</f>
        <v>#REF!</v>
      </c>
      <c r="BW25" s="138"/>
      <c r="BX25" s="101"/>
      <c r="BZ25" s="67">
        <v>-57</v>
      </c>
      <c r="CA25" s="67"/>
      <c r="CB25" s="67" t="e">
        <f>ROUND(#REF!,0)</f>
        <v>#REF!</v>
      </c>
      <c r="CC25" s="67" t="e">
        <f>ROUND(#REF!,0)</f>
        <v>#REF!</v>
      </c>
      <c r="CD25" s="67" t="e">
        <f>ROUND(#REF!,0)</f>
        <v>#REF!</v>
      </c>
      <c r="CE25" s="67" t="e">
        <f>ROUND(#REF!,0)</f>
        <v>#REF!</v>
      </c>
      <c r="CF25" s="67" t="e">
        <f>ROUND(#REF!,0)</f>
        <v>#REF!</v>
      </c>
      <c r="CG25" s="67" t="e">
        <f>ROUND(#REF!,0)</f>
        <v>#REF!</v>
      </c>
      <c r="CH25" s="67">
        <f t="shared" si="5"/>
        <v>-174</v>
      </c>
      <c r="CI25" s="67" t="e">
        <f>ROUND(#REF!,0)</f>
        <v>#REF!</v>
      </c>
      <c r="CJ25" s="67">
        <f t="shared" si="6"/>
        <v>114</v>
      </c>
      <c r="CK25" s="67" t="e">
        <f>ROUND(#REF!,0)</f>
        <v>#REF!</v>
      </c>
      <c r="CL25" s="67"/>
      <c r="CM25" s="67"/>
      <c r="CN25" s="67"/>
      <c r="CO25" s="67"/>
      <c r="CP25" s="67"/>
      <c r="CQ25" s="67"/>
      <c r="CR25" s="67">
        <v>-174</v>
      </c>
      <c r="CS25" s="67"/>
      <c r="CT25" s="67"/>
      <c r="CU25" s="67"/>
      <c r="CV25" s="67"/>
      <c r="CY25" s="91">
        <v>45</v>
      </c>
      <c r="CZ25" s="102">
        <v>173</v>
      </c>
      <c r="DA25" s="66">
        <v>-22.43</v>
      </c>
    </row>
    <row r="26" spans="2:105" ht="21.75" customHeight="1">
      <c r="D26" s="80"/>
      <c r="E26" s="90" t="s">
        <v>56</v>
      </c>
      <c r="F26" s="91">
        <f t="shared" si="7"/>
        <v>2151</v>
      </c>
      <c r="G26" s="91">
        <v>2112</v>
      </c>
      <c r="H26" s="91">
        <v>1849</v>
      </c>
      <c r="I26" s="91">
        <f>ROUND('[2]AA 110 PL-UFO'!D18/10^5,0)</f>
        <v>2151</v>
      </c>
      <c r="J26" s="91">
        <v>7651</v>
      </c>
      <c r="K26" s="91">
        <v>4452</v>
      </c>
      <c r="L26" s="91">
        <f t="shared" si="8"/>
        <v>2151</v>
      </c>
      <c r="M26" s="91">
        <v>2112</v>
      </c>
      <c r="N26" s="91">
        <v>1848</v>
      </c>
      <c r="O26" s="91">
        <f>ROUND('[2]AA 110 PL-UFO'!AA18/10^5,0)</f>
        <v>2151</v>
      </c>
      <c r="P26" s="91">
        <v>7648</v>
      </c>
      <c r="Q26" s="92"/>
      <c r="R26" s="93">
        <v>5188.56783</v>
      </c>
      <c r="S26" s="92">
        <v>5188</v>
      </c>
      <c r="T26" s="92"/>
      <c r="U26" s="95">
        <f t="shared" si="0"/>
        <v>1848</v>
      </c>
      <c r="V26" s="103">
        <v>1050</v>
      </c>
      <c r="W26" s="95" t="e">
        <f>#REF!+V26</f>
        <v>#REF!</v>
      </c>
      <c r="X26" s="95" t="e">
        <f>#REF!-W26</f>
        <v>#REF!</v>
      </c>
      <c r="Y26" s="91">
        <v>3191</v>
      </c>
      <c r="Z26" s="91">
        <v>3686</v>
      </c>
      <c r="AA26" s="91">
        <v>3686</v>
      </c>
      <c r="AB26" s="91">
        <v>3193</v>
      </c>
      <c r="AC26" s="92">
        <v>2027</v>
      </c>
      <c r="AD26" s="92">
        <v>1050</v>
      </c>
      <c r="AE26" s="92">
        <v>2257</v>
      </c>
      <c r="AF26" s="92">
        <v>1050</v>
      </c>
      <c r="AG26" s="92">
        <v>1050</v>
      </c>
      <c r="AH26" s="61" t="e">
        <f>(O29-#REF!)/#REF!</f>
        <v>#REF!</v>
      </c>
      <c r="AI26" s="96">
        <v>4450</v>
      </c>
      <c r="AJ26" s="67">
        <v>893.425881</v>
      </c>
      <c r="AK26" s="67">
        <v>893.42588000000001</v>
      </c>
      <c r="AL26" s="67">
        <v>61.040170000000003</v>
      </c>
      <c r="AM26" s="67">
        <v>61.040170000000003</v>
      </c>
      <c r="AN26" s="67"/>
      <c r="AO26" s="97">
        <v>9.0276499999999995</v>
      </c>
      <c r="AP26" s="97">
        <v>1.6480999999999999</v>
      </c>
      <c r="AQ26" s="67"/>
      <c r="AR26" s="67">
        <f t="shared" si="4"/>
        <v>3181.97235</v>
      </c>
      <c r="AS26" s="67" t="e">
        <f>#REF!-AL26</f>
        <v>#REF!</v>
      </c>
      <c r="AT26" s="67">
        <v>61.040170000000003</v>
      </c>
      <c r="AU26" s="67">
        <v>50.364420000000003</v>
      </c>
      <c r="AV26" s="67">
        <v>61.040170000000003</v>
      </c>
      <c r="AW26" s="67">
        <v>50.364420000000003</v>
      </c>
      <c r="AX26" s="67">
        <f t="shared" si="1"/>
        <v>3624.9598299999998</v>
      </c>
      <c r="AY26" s="67" t="e">
        <f>#REF!-AU26</f>
        <v>#REF!</v>
      </c>
      <c r="AZ26" s="67" t="e">
        <f>#REF!-AV26</f>
        <v>#REF!</v>
      </c>
      <c r="BA26" s="67" t="e">
        <f>AW26-#REF!</f>
        <v>#REF!</v>
      </c>
      <c r="BB26" s="98">
        <v>0</v>
      </c>
      <c r="BC26" s="98">
        <v>-832.98001750000105</v>
      </c>
      <c r="BD26" s="98">
        <v>-161.35224920000101</v>
      </c>
      <c r="BE26" s="98">
        <v>0</v>
      </c>
      <c r="BF26" s="98">
        <v>0</v>
      </c>
      <c r="BG26" s="98">
        <v>-832.98001999999997</v>
      </c>
      <c r="BH26" s="98">
        <v>-161.75226000000001</v>
      </c>
      <c r="BI26" s="98">
        <v>0</v>
      </c>
      <c r="BJ26" s="100">
        <v>5392.3002900000001</v>
      </c>
      <c r="BK26" s="100">
        <v>6911.2058200000001</v>
      </c>
      <c r="BL26" s="67"/>
      <c r="BM26" s="67" t="e">
        <f>BB26-#REF!</f>
        <v>#REF!</v>
      </c>
      <c r="BN26" s="67" t="e">
        <f>BC26-#REF!</f>
        <v>#REF!</v>
      </c>
      <c r="BO26" s="67" t="e">
        <f>BD26-#REF!</f>
        <v>#REF!</v>
      </c>
      <c r="BP26" s="67" t="e">
        <f>BE26-#REF!</f>
        <v>#REF!</v>
      </c>
      <c r="BQ26" s="67" t="e">
        <f>BF26-#REF!</f>
        <v>#REF!</v>
      </c>
      <c r="BR26" s="67">
        <f t="shared" si="2"/>
        <v>-4518.98002</v>
      </c>
      <c r="BS26" s="67">
        <f t="shared" si="3"/>
        <v>-3352.7522600000002</v>
      </c>
      <c r="BT26" s="67" t="e">
        <f>BI26-#REF!</f>
        <v>#REF!</v>
      </c>
      <c r="BU26" s="67" t="e">
        <f>BJ26-#REF!</f>
        <v>#REF!</v>
      </c>
      <c r="BV26" s="67" t="e">
        <f>BK26-#REF!</f>
        <v>#REF!</v>
      </c>
      <c r="BW26" s="138"/>
      <c r="BX26" s="101"/>
      <c r="BZ26" s="67">
        <v>3193</v>
      </c>
      <c r="CA26" s="67"/>
      <c r="CB26" s="67" t="e">
        <f>ROUND(#REF!,0)</f>
        <v>#REF!</v>
      </c>
      <c r="CC26" s="67" t="e">
        <f>ROUND(#REF!,0)</f>
        <v>#REF!</v>
      </c>
      <c r="CD26" s="67" t="e">
        <f>ROUND(#REF!,0)</f>
        <v>#REF!</v>
      </c>
      <c r="CE26" s="67" t="e">
        <f>ROUND(#REF!,0)</f>
        <v>#REF!</v>
      </c>
      <c r="CF26" s="67" t="e">
        <f>ROUND(#REF!,0)</f>
        <v>#REF!</v>
      </c>
      <c r="CG26" s="67" t="e">
        <f>ROUND(#REF!,0)</f>
        <v>#REF!</v>
      </c>
      <c r="CH26" s="67">
        <f t="shared" si="5"/>
        <v>3191</v>
      </c>
      <c r="CI26" s="67" t="e">
        <f>ROUND(#REF!,0)</f>
        <v>#REF!</v>
      </c>
      <c r="CJ26" s="67">
        <f t="shared" si="6"/>
        <v>3686</v>
      </c>
      <c r="CK26" s="67" t="e">
        <f>ROUND(#REF!,0)</f>
        <v>#REF!</v>
      </c>
      <c r="CL26" s="67"/>
      <c r="CM26" s="67"/>
      <c r="CN26" s="67"/>
      <c r="CO26" s="67"/>
      <c r="CP26" s="67"/>
      <c r="CQ26" s="67"/>
      <c r="CR26" s="67">
        <v>3191</v>
      </c>
      <c r="CS26" s="67"/>
      <c r="CT26" s="67"/>
      <c r="CU26" s="67"/>
      <c r="CV26" s="67"/>
      <c r="CY26" s="91">
        <v>5539</v>
      </c>
      <c r="CZ26" s="102">
        <v>5536</v>
      </c>
      <c r="DA26" s="66">
        <v>1642.83</v>
      </c>
    </row>
    <row r="27" spans="2:105" ht="21.75" customHeight="1">
      <c r="D27" s="80"/>
      <c r="E27" s="90" t="s">
        <v>57</v>
      </c>
      <c r="F27" s="91">
        <f t="shared" si="7"/>
        <v>410</v>
      </c>
      <c r="G27" s="91">
        <v>333</v>
      </c>
      <c r="H27" s="91">
        <v>328</v>
      </c>
      <c r="I27" s="91">
        <f>ROUND('[2]AA 110 PL-UFO'!D19/10^5,0)</f>
        <v>410</v>
      </c>
      <c r="J27" s="91">
        <v>1369</v>
      </c>
      <c r="K27" s="91">
        <v>1685</v>
      </c>
      <c r="L27" s="91">
        <f t="shared" si="8"/>
        <v>410</v>
      </c>
      <c r="M27" s="91">
        <v>333</v>
      </c>
      <c r="N27" s="91">
        <v>328</v>
      </c>
      <c r="O27" s="91">
        <f>ROUND('[2]AA 110 PL-UFO'!AA19/10^5,0)</f>
        <v>410</v>
      </c>
      <c r="P27" s="91">
        <v>1369</v>
      </c>
      <c r="Q27" s="92"/>
      <c r="R27" s="93">
        <v>923.26715000000002</v>
      </c>
      <c r="S27" s="92">
        <v>923</v>
      </c>
      <c r="T27" s="92"/>
      <c r="U27" s="95">
        <f t="shared" si="0"/>
        <v>328</v>
      </c>
      <c r="V27" s="103">
        <v>263</v>
      </c>
      <c r="W27" s="95" t="e">
        <f>#REF!+V27</f>
        <v>#REF!</v>
      </c>
      <c r="X27" s="95" t="e">
        <f>#REF!-W27</f>
        <v>#REF!</v>
      </c>
      <c r="Y27" s="91">
        <v>1366</v>
      </c>
      <c r="Z27" s="91">
        <v>734</v>
      </c>
      <c r="AA27" s="91">
        <v>734</v>
      </c>
      <c r="AB27" s="91">
        <v>1366</v>
      </c>
      <c r="AC27" s="92">
        <v>1004</v>
      </c>
      <c r="AD27" s="92">
        <v>263</v>
      </c>
      <c r="AE27" s="92">
        <v>454</v>
      </c>
      <c r="AF27" s="92">
        <v>258</v>
      </c>
      <c r="AG27" s="92">
        <v>263</v>
      </c>
      <c r="AH27" s="61" t="e">
        <f>(O30-#REF!)/#REF!</f>
        <v>#REF!</v>
      </c>
      <c r="AI27" s="96">
        <v>1685</v>
      </c>
      <c r="AJ27" s="67">
        <v>497.51912900000002</v>
      </c>
      <c r="AK27" s="67">
        <v>438.66365999999999</v>
      </c>
      <c r="AL27" s="67">
        <v>131.00775999999999</v>
      </c>
      <c r="AM27" s="67">
        <v>487.16140999999999</v>
      </c>
      <c r="AN27" s="67"/>
      <c r="AO27" s="97">
        <v>77.36891</v>
      </c>
      <c r="AP27" s="97">
        <v>61.671010000000003</v>
      </c>
      <c r="AQ27" s="67"/>
      <c r="AR27" s="67">
        <f t="shared" si="4"/>
        <v>1288.6310900000001</v>
      </c>
      <c r="AS27" s="67" t="e">
        <f>#REF!-AL27</f>
        <v>#REF!</v>
      </c>
      <c r="AT27" s="67">
        <v>487.16140999999999</v>
      </c>
      <c r="AU27" s="67">
        <v>348.12148999999999</v>
      </c>
      <c r="AV27" s="67">
        <v>131.00775999999999</v>
      </c>
      <c r="AW27" s="67">
        <v>81.148259999999993</v>
      </c>
      <c r="AX27" s="67">
        <f t="shared" si="1"/>
        <v>246.83859000000001</v>
      </c>
      <c r="AY27" s="67" t="e">
        <f>#REF!-AU27</f>
        <v>#REF!</v>
      </c>
      <c r="AZ27" s="67" t="e">
        <f>#REF!-AV27</f>
        <v>#REF!</v>
      </c>
      <c r="BA27" s="67" t="e">
        <f>AW27-#REF!</f>
        <v>#REF!</v>
      </c>
      <c r="BB27" s="98">
        <v>0</v>
      </c>
      <c r="BC27" s="98">
        <v>-188.67814000000001</v>
      </c>
      <c r="BD27" s="98">
        <v>-10.658189999999999</v>
      </c>
      <c r="BE27" s="98">
        <v>0</v>
      </c>
      <c r="BF27" s="98">
        <v>-0.20216999999999999</v>
      </c>
      <c r="BG27" s="98">
        <v>-173.15662</v>
      </c>
      <c r="BH27" s="98">
        <v>-120.6071</v>
      </c>
      <c r="BI27" s="98">
        <v>0</v>
      </c>
      <c r="BJ27" s="100">
        <v>902.78454999999997</v>
      </c>
      <c r="BK27" s="100">
        <v>2333.8501099999999</v>
      </c>
      <c r="BL27" s="67"/>
      <c r="BM27" s="67" t="e">
        <f>BB27-#REF!</f>
        <v>#REF!</v>
      </c>
      <c r="BN27" s="67" t="e">
        <f>BC27-#REF!</f>
        <v>#REF!</v>
      </c>
      <c r="BO27" s="67" t="e">
        <f>BD27-#REF!</f>
        <v>#REF!</v>
      </c>
      <c r="BP27" s="67" t="e">
        <f>BE27-#REF!</f>
        <v>#REF!</v>
      </c>
      <c r="BQ27" s="67" t="e">
        <f>BF27-#REF!</f>
        <v>#REF!</v>
      </c>
      <c r="BR27" s="67">
        <f t="shared" si="2"/>
        <v>-907.15661999999998</v>
      </c>
      <c r="BS27" s="67">
        <f t="shared" si="3"/>
        <v>-1486.6070999999999</v>
      </c>
      <c r="BT27" s="67" t="e">
        <f>BI27-#REF!</f>
        <v>#REF!</v>
      </c>
      <c r="BU27" s="67" t="e">
        <f>BJ27-#REF!</f>
        <v>#REF!</v>
      </c>
      <c r="BV27" s="67" t="e">
        <f>BK27-#REF!</f>
        <v>#REF!</v>
      </c>
      <c r="BW27" s="138"/>
      <c r="BX27" s="101"/>
      <c r="BZ27" s="67">
        <v>1482</v>
      </c>
      <c r="CA27" s="67"/>
      <c r="CB27" s="67" t="e">
        <f>ROUND(#REF!,0)</f>
        <v>#REF!</v>
      </c>
      <c r="CC27" s="67" t="e">
        <f>ROUND(#REF!,0)</f>
        <v>#REF!</v>
      </c>
      <c r="CD27" s="67" t="e">
        <f>ROUND(#REF!,0)</f>
        <v>#REF!</v>
      </c>
      <c r="CE27" s="67" t="e">
        <f>ROUND(#REF!,0)</f>
        <v>#REF!</v>
      </c>
      <c r="CF27" s="67" t="e">
        <f>ROUND(#REF!,0)</f>
        <v>#REF!</v>
      </c>
      <c r="CG27" s="67" t="e">
        <f>ROUND(#REF!,0)</f>
        <v>#REF!</v>
      </c>
      <c r="CH27" s="67">
        <f t="shared" si="5"/>
        <v>1366</v>
      </c>
      <c r="CI27" s="67" t="e">
        <f>ROUND(#REF!,0)</f>
        <v>#REF!</v>
      </c>
      <c r="CJ27" s="67">
        <f t="shared" si="6"/>
        <v>734</v>
      </c>
      <c r="CK27" s="67" t="e">
        <f>ROUND(#REF!,0)</f>
        <v>#REF!</v>
      </c>
      <c r="CL27" s="67"/>
      <c r="CM27" s="67"/>
      <c r="CN27" s="67"/>
      <c r="CO27" s="67"/>
      <c r="CP27" s="67"/>
      <c r="CQ27" s="67"/>
      <c r="CR27" s="67">
        <v>1366</v>
      </c>
      <c r="CS27" s="67"/>
      <c r="CT27" s="67"/>
      <c r="CU27" s="67"/>
      <c r="CV27" s="67"/>
      <c r="CY27" s="91">
        <v>1036</v>
      </c>
      <c r="CZ27" s="102">
        <v>1036</v>
      </c>
      <c r="DA27" s="66">
        <v>314.33999999999997</v>
      </c>
    </row>
    <row r="28" spans="2:105" ht="21.75" customHeight="1">
      <c r="D28" s="80"/>
      <c r="E28" s="90" t="s">
        <v>58</v>
      </c>
      <c r="F28" s="91">
        <f t="shared" si="7"/>
        <v>586</v>
      </c>
      <c r="G28" s="91">
        <v>680</v>
      </c>
      <c r="H28" s="91">
        <v>680</v>
      </c>
      <c r="I28" s="91">
        <f>ROUND('[2]AA 110 PL-UFO'!D20/10^5,0)</f>
        <v>586</v>
      </c>
      <c r="J28" s="91">
        <v>2690</v>
      </c>
      <c r="K28" s="91">
        <v>4376</v>
      </c>
      <c r="L28" s="91">
        <f t="shared" si="8"/>
        <v>802</v>
      </c>
      <c r="M28" s="91">
        <v>958</v>
      </c>
      <c r="N28" s="91">
        <v>762</v>
      </c>
      <c r="O28" s="91">
        <f>ROUND('[2]AA 110 PL-UFO'!AA20/10^5,0)</f>
        <v>802</v>
      </c>
      <c r="P28" s="91">
        <v>3297</v>
      </c>
      <c r="Q28" s="92"/>
      <c r="R28" s="93">
        <v>2328.2051000000001</v>
      </c>
      <c r="S28" s="92">
        <v>2600</v>
      </c>
      <c r="T28" s="92"/>
      <c r="U28" s="95">
        <f t="shared" si="0"/>
        <v>762</v>
      </c>
      <c r="V28" s="103">
        <v>857</v>
      </c>
      <c r="W28" s="95" t="e">
        <f>#REF!+V28</f>
        <v>#REF!</v>
      </c>
      <c r="X28" s="95" t="e">
        <f>#REF!-W28</f>
        <v>#REF!</v>
      </c>
      <c r="Y28" s="91">
        <v>4280</v>
      </c>
      <c r="Z28" s="91">
        <v>2749</v>
      </c>
      <c r="AA28" s="91">
        <v>2374</v>
      </c>
      <c r="AB28" s="91">
        <v>3651</v>
      </c>
      <c r="AC28" s="92">
        <v>2698</v>
      </c>
      <c r="AD28" s="92">
        <v>751</v>
      </c>
      <c r="AE28" s="92">
        <v>1433</v>
      </c>
      <c r="AF28" s="92">
        <v>720</v>
      </c>
      <c r="AG28" s="92">
        <v>857</v>
      </c>
      <c r="AH28" s="61" t="e">
        <f>(O31-#REF!)/#REF!</f>
        <v>#REF!</v>
      </c>
      <c r="AI28" s="96">
        <v>5129</v>
      </c>
      <c r="AJ28" s="67">
        <v>948.72848999999997</v>
      </c>
      <c r="AK28" s="67">
        <v>1145.9211299999999</v>
      </c>
      <c r="AL28" s="67">
        <v>2001.61654</v>
      </c>
      <c r="AM28" s="67">
        <v>2340.6965500000001</v>
      </c>
      <c r="AN28" s="67"/>
      <c r="AO28" s="97">
        <v>700.7758</v>
      </c>
      <c r="AP28" s="97">
        <v>651.27508999999998</v>
      </c>
      <c r="AQ28" s="67"/>
      <c r="AR28" s="67">
        <f t="shared" si="4"/>
        <v>3579.2242000000001</v>
      </c>
      <c r="AS28" s="67" t="e">
        <f>#REF!-AL28</f>
        <v>#REF!</v>
      </c>
      <c r="AT28" s="67">
        <v>2311.6965500000001</v>
      </c>
      <c r="AU28" s="67">
        <v>967.56565999999998</v>
      </c>
      <c r="AV28" s="67">
        <v>1972.8715400000001</v>
      </c>
      <c r="AW28" s="67">
        <v>858.83379000000002</v>
      </c>
      <c r="AX28" s="67">
        <f t="shared" si="1"/>
        <v>437.30344999999988</v>
      </c>
      <c r="AY28" s="67" t="e">
        <f>#REF!-AU28</f>
        <v>#REF!</v>
      </c>
      <c r="AZ28" s="67" t="e">
        <f>#REF!-AV28</f>
        <v>#REF!</v>
      </c>
      <c r="BA28" s="67" t="e">
        <f>AW28-#REF!</f>
        <v>#REF!</v>
      </c>
      <c r="BB28" s="98">
        <v>-124.37255999999999</v>
      </c>
      <c r="BC28" s="98">
        <v>-288.93889999999999</v>
      </c>
      <c r="BD28" s="98">
        <v>-199.16838000000001</v>
      </c>
      <c r="BE28" s="98">
        <v>0</v>
      </c>
      <c r="BF28" s="98">
        <v>-108.28343</v>
      </c>
      <c r="BG28" s="98">
        <v>-175.17302000000001</v>
      </c>
      <c r="BH28" s="98">
        <v>-118.50678000000001</v>
      </c>
      <c r="BI28" s="98">
        <v>0</v>
      </c>
      <c r="BJ28" s="100">
        <v>4863.62554</v>
      </c>
      <c r="BK28" s="100">
        <v>7029.0715300000002</v>
      </c>
      <c r="BL28" s="67"/>
      <c r="BM28" s="67" t="e">
        <f>BB28-#REF!</f>
        <v>#REF!</v>
      </c>
      <c r="BN28" s="67" t="e">
        <f>BC28-#REF!</f>
        <v>#REF!</v>
      </c>
      <c r="BO28" s="67" t="e">
        <f>BD28-#REF!</f>
        <v>#REF!</v>
      </c>
      <c r="BP28" s="67" t="e">
        <f>BE28-#REF!</f>
        <v>#REF!</v>
      </c>
      <c r="BQ28" s="67" t="e">
        <f>BF28-#REF!</f>
        <v>#REF!</v>
      </c>
      <c r="BR28" s="67">
        <f t="shared" si="2"/>
        <v>-2924.1730200000002</v>
      </c>
      <c r="BS28" s="67">
        <f t="shared" si="3"/>
        <v>-4398.5067799999997</v>
      </c>
      <c r="BT28" s="67" t="e">
        <f>BI28-#REF!</f>
        <v>#REF!</v>
      </c>
      <c r="BU28" s="67" t="e">
        <f>BJ28-#REF!</f>
        <v>#REF!</v>
      </c>
      <c r="BV28" s="67" t="e">
        <f>BK28-#REF!</f>
        <v>#REF!</v>
      </c>
      <c r="BW28" s="138"/>
      <c r="BX28" s="101"/>
      <c r="BZ28" s="67">
        <v>3456</v>
      </c>
      <c r="CA28" s="67"/>
      <c r="CB28" s="67" t="e">
        <f>ROUND(#REF!,0)</f>
        <v>#REF!</v>
      </c>
      <c r="CC28" s="67" t="e">
        <f>ROUND(#REF!,0)</f>
        <v>#REF!</v>
      </c>
      <c r="CD28" s="67" t="e">
        <f>ROUND(#REF!,0)</f>
        <v>#REF!</v>
      </c>
      <c r="CE28" s="67" t="e">
        <f>ROUND(#REF!,0)</f>
        <v>#REF!</v>
      </c>
      <c r="CF28" s="67" t="e">
        <f>ROUND(#REF!,0)</f>
        <v>#REF!</v>
      </c>
      <c r="CG28" s="67" t="e">
        <f>ROUND(#REF!,0)</f>
        <v>#REF!</v>
      </c>
      <c r="CH28" s="67">
        <f t="shared" si="5"/>
        <v>4280</v>
      </c>
      <c r="CI28" s="67" t="e">
        <f>ROUND(#REF!,0)</f>
        <v>#REF!</v>
      </c>
      <c r="CJ28" s="67">
        <f t="shared" si="6"/>
        <v>2749</v>
      </c>
      <c r="CK28" s="67" t="e">
        <f>ROUND(#REF!,0)</f>
        <v>#REF!</v>
      </c>
      <c r="CL28" s="67"/>
      <c r="CM28" s="67"/>
      <c r="CN28" s="67"/>
      <c r="CO28" s="67"/>
      <c r="CP28" s="67"/>
      <c r="CQ28" s="67"/>
      <c r="CR28" s="67">
        <v>4280</v>
      </c>
      <c r="CS28" s="67"/>
      <c r="CT28" s="67"/>
      <c r="CU28" s="67"/>
      <c r="CV28" s="67"/>
      <c r="CY28" s="91">
        <v>2010</v>
      </c>
      <c r="CZ28" s="102">
        <v>2339</v>
      </c>
      <c r="DA28" s="66">
        <v>802.3</v>
      </c>
    </row>
    <row r="29" spans="2:105" ht="26.25" customHeight="1">
      <c r="D29" s="80"/>
      <c r="E29" s="90" t="s">
        <v>59</v>
      </c>
      <c r="F29" s="91">
        <f t="shared" si="7"/>
        <v>1923</v>
      </c>
      <c r="G29" s="91">
        <v>2412</v>
      </c>
      <c r="H29" s="91">
        <v>1799</v>
      </c>
      <c r="I29" s="91">
        <f>ROUND(('[2]AA 110 PL-UFO'!D21-'[2]Journal Entry Consolidation'!F240-'[2]Journal Entry Consolidation'!F243)/10^5,0)</f>
        <v>1923</v>
      </c>
      <c r="J29" s="91">
        <v>8180</v>
      </c>
      <c r="K29" s="91">
        <v>8616</v>
      </c>
      <c r="L29" s="91">
        <f t="shared" si="8"/>
        <v>2225</v>
      </c>
      <c r="M29" s="91">
        <v>2782</v>
      </c>
      <c r="N29" s="91">
        <v>2111</v>
      </c>
      <c r="O29" s="91">
        <f>ROUND('[2]AA 110 PL-UFO'!AA21/10^5,0)</f>
        <v>2225</v>
      </c>
      <c r="P29" s="91">
        <v>9465</v>
      </c>
      <c r="Q29" s="92"/>
      <c r="R29" s="93">
        <v>5870.37327</v>
      </c>
      <c r="S29" s="92">
        <v>6714</v>
      </c>
      <c r="T29" s="92"/>
      <c r="U29" s="95">
        <f t="shared" si="0"/>
        <v>2111</v>
      </c>
      <c r="V29" s="103">
        <v>1915</v>
      </c>
      <c r="W29" s="95" t="e">
        <f>#REF!+V29</f>
        <v>#REF!</v>
      </c>
      <c r="X29" s="95" t="e">
        <f>#REF!-W29</f>
        <v>#REF!</v>
      </c>
      <c r="Y29" s="91">
        <v>7662</v>
      </c>
      <c r="Z29" s="91">
        <v>6732</v>
      </c>
      <c r="AA29" s="91">
        <v>5787</v>
      </c>
      <c r="AB29" s="91">
        <v>6718</v>
      </c>
      <c r="AC29" s="92">
        <v>4496</v>
      </c>
      <c r="AD29" s="92">
        <v>1650</v>
      </c>
      <c r="AE29" s="92">
        <v>3452</v>
      </c>
      <c r="AF29" s="92">
        <v>1552</v>
      </c>
      <c r="AG29" s="92">
        <v>1915</v>
      </c>
      <c r="AH29" s="61" t="e">
        <f>(O32-#REF!)/#REF!</f>
        <v>#REF!</v>
      </c>
      <c r="AI29" s="96">
        <v>9844</v>
      </c>
      <c r="AJ29" s="67">
        <v>2106.27018</v>
      </c>
      <c r="AK29" s="67">
        <v>2559.6687299999999</v>
      </c>
      <c r="AL29" s="67"/>
      <c r="AM29" s="67"/>
      <c r="AN29" s="67"/>
      <c r="AQ29" s="67"/>
      <c r="AR29" s="67"/>
      <c r="AS29" s="67"/>
      <c r="AT29" s="67"/>
      <c r="AU29" s="67"/>
      <c r="AV29" s="67"/>
      <c r="AW29" s="67"/>
      <c r="AX29" s="67"/>
      <c r="AY29" s="67"/>
      <c r="AZ29" s="67"/>
      <c r="BA29" s="67"/>
      <c r="BB29" s="98"/>
      <c r="BC29" s="98"/>
      <c r="BD29" s="98"/>
      <c r="BE29" s="98"/>
      <c r="BF29" s="98"/>
      <c r="BG29" s="98"/>
      <c r="BH29" s="98"/>
      <c r="BI29" s="98"/>
      <c r="BJ29" s="100"/>
      <c r="BK29" s="100"/>
      <c r="BL29" s="67"/>
      <c r="BM29" s="67"/>
      <c r="BN29" s="67"/>
      <c r="BO29" s="67"/>
      <c r="BP29" s="67"/>
      <c r="BQ29" s="67"/>
      <c r="BR29" s="67"/>
      <c r="BS29" s="67"/>
      <c r="BT29" s="67"/>
      <c r="BU29" s="67"/>
      <c r="BV29" s="67"/>
      <c r="BW29" s="138"/>
      <c r="BX29" s="101"/>
      <c r="BZ29" s="67">
        <v>6329</v>
      </c>
      <c r="CA29" s="67"/>
      <c r="CB29" s="67"/>
      <c r="CC29" s="67"/>
      <c r="CD29" s="67"/>
      <c r="CE29" s="67"/>
      <c r="CF29" s="67"/>
      <c r="CG29" s="67"/>
      <c r="CH29" s="67"/>
      <c r="CI29" s="67"/>
      <c r="CJ29" s="67"/>
      <c r="CK29" s="67"/>
      <c r="CL29" s="67"/>
      <c r="CM29" s="67"/>
      <c r="CN29" s="67"/>
      <c r="CO29" s="67"/>
      <c r="CP29" s="67"/>
      <c r="CQ29" s="67"/>
      <c r="CR29" s="67">
        <v>7662</v>
      </c>
      <c r="CS29" s="67"/>
      <c r="CT29" s="67"/>
      <c r="CU29" s="67"/>
      <c r="CV29" s="67"/>
      <c r="CY29" s="91">
        <v>5768</v>
      </c>
      <c r="CZ29" s="102">
        <v>6683</v>
      </c>
      <c r="DA29" s="66">
        <v>1943.03</v>
      </c>
    </row>
    <row r="30" spans="2:105" ht="42" customHeight="1">
      <c r="D30" s="80"/>
      <c r="E30" s="90" t="s">
        <v>60</v>
      </c>
      <c r="F30" s="91">
        <f t="shared" si="7"/>
        <v>0</v>
      </c>
      <c r="G30" s="91">
        <v>0</v>
      </c>
      <c r="H30" s="91">
        <v>0</v>
      </c>
      <c r="I30" s="91">
        <v>0</v>
      </c>
      <c r="J30" s="91">
        <v>83</v>
      </c>
      <c r="K30" s="139">
        <v>939.81</v>
      </c>
      <c r="L30" s="91">
        <f t="shared" si="8"/>
        <v>0</v>
      </c>
      <c r="M30" s="139">
        <v>0</v>
      </c>
      <c r="N30" s="91">
        <v>0</v>
      </c>
      <c r="O30" s="139">
        <f>('[2]AA 130 PL Notes'!AA132+'[2]AA 130 PL Notes'!AA127)/10^5</f>
        <v>0</v>
      </c>
      <c r="P30" s="139">
        <v>0</v>
      </c>
      <c r="Q30" s="140"/>
      <c r="R30" s="141">
        <v>1158</v>
      </c>
      <c r="S30" s="140">
        <v>0</v>
      </c>
      <c r="T30" s="140"/>
      <c r="U30" s="95">
        <f t="shared" si="0"/>
        <v>0</v>
      </c>
      <c r="V30" s="142">
        <v>0</v>
      </c>
      <c r="W30" s="95" t="e">
        <f>#REF!+V30</f>
        <v>#REF!</v>
      </c>
      <c r="X30" s="95" t="e">
        <f>#REF!-W30</f>
        <v>#REF!</v>
      </c>
      <c r="Y30" s="139">
        <v>291.13094000000001</v>
      </c>
      <c r="Z30" s="139"/>
      <c r="AA30" s="139">
        <v>0</v>
      </c>
      <c r="AB30" s="139">
        <v>933.57348000000002</v>
      </c>
      <c r="AC30" s="140">
        <v>933.44826</v>
      </c>
      <c r="AD30" s="140">
        <v>0</v>
      </c>
      <c r="AE30" s="140">
        <v>0</v>
      </c>
      <c r="AF30" s="140">
        <v>0</v>
      </c>
      <c r="AG30" s="140">
        <v>0</v>
      </c>
      <c r="AH30" s="61" t="e">
        <f>(O33-#REF!)/#REF!</f>
        <v>#REF!</v>
      </c>
      <c r="AI30" s="96">
        <v>297.36928999999998</v>
      </c>
      <c r="AJ30" s="67">
        <v>0</v>
      </c>
      <c r="AK30" s="67">
        <v>0</v>
      </c>
      <c r="AL30" s="67"/>
      <c r="AM30" s="67"/>
      <c r="AN30" s="67"/>
      <c r="AQ30" s="67"/>
      <c r="AR30" s="67"/>
      <c r="AS30" s="67"/>
      <c r="AT30" s="67"/>
      <c r="AU30" s="67"/>
      <c r="AV30" s="67"/>
      <c r="AW30" s="67"/>
      <c r="AX30" s="67"/>
      <c r="AY30" s="67"/>
      <c r="AZ30" s="67"/>
      <c r="BA30" s="67"/>
      <c r="BB30" s="98"/>
      <c r="BC30" s="98"/>
      <c r="BD30" s="98"/>
      <c r="BE30" s="98"/>
      <c r="BF30" s="98"/>
      <c r="BG30" s="98"/>
      <c r="BH30" s="98"/>
      <c r="BI30" s="98"/>
      <c r="BJ30" s="100"/>
      <c r="BK30" s="100"/>
      <c r="BL30" s="67"/>
      <c r="BM30" s="67"/>
      <c r="BN30" s="67"/>
      <c r="BO30" s="67"/>
      <c r="BP30" s="67"/>
      <c r="BQ30" s="67"/>
      <c r="BR30" s="67"/>
      <c r="BS30" s="67"/>
      <c r="BT30" s="67"/>
      <c r="BU30" s="67"/>
      <c r="BV30" s="67"/>
      <c r="BW30" s="138"/>
      <c r="BX30" s="101"/>
      <c r="BZ30" s="67">
        <v>1471.3942400000001</v>
      </c>
      <c r="CA30" s="67"/>
      <c r="CB30" s="67"/>
      <c r="CC30" s="67" t="e">
        <f>ROUND(#REF!,0)</f>
        <v>#REF!</v>
      </c>
      <c r="CD30" s="67" t="e">
        <f>ROUND(#REF!,0)</f>
        <v>#REF!</v>
      </c>
      <c r="CE30" s="67"/>
      <c r="CF30" s="67" t="e">
        <f>ROUND(#REF!,0)</f>
        <v>#REF!</v>
      </c>
      <c r="CG30" s="67"/>
      <c r="CH30" s="67">
        <f>ROUND(Y30,0)</f>
        <v>291</v>
      </c>
      <c r="CI30" s="67"/>
      <c r="CJ30" s="67"/>
      <c r="CK30" s="67" t="e">
        <f>ROUND(#REF!,0)</f>
        <v>#REF!</v>
      </c>
      <c r="CL30" s="67"/>
      <c r="CM30" s="67"/>
      <c r="CN30" s="67"/>
      <c r="CO30" s="67"/>
      <c r="CP30" s="67"/>
      <c r="CQ30" s="67"/>
      <c r="CR30" s="67">
        <v>291.13094000000001</v>
      </c>
      <c r="CS30" s="67"/>
      <c r="CT30" s="67"/>
      <c r="CU30" s="67"/>
      <c r="CV30" s="67"/>
      <c r="CY30" s="91">
        <v>83</v>
      </c>
      <c r="CZ30" s="102">
        <v>0</v>
      </c>
      <c r="DA30" s="66">
        <v>0</v>
      </c>
    </row>
    <row r="31" spans="2:105" ht="21">
      <c r="D31" s="80"/>
      <c r="E31" s="90" t="s">
        <v>61</v>
      </c>
      <c r="F31" s="91">
        <f t="shared" si="7"/>
        <v>1640</v>
      </c>
      <c r="G31" s="91">
        <v>1678</v>
      </c>
      <c r="H31" s="91">
        <v>1474.29</v>
      </c>
      <c r="I31" s="91">
        <f>ROUND('[2]AA 110 PL-UFO'!D22/10^5,0)-I30-ROUND('[2]AA 130 PL Notes'!F128/10^5,0)</f>
        <v>1640</v>
      </c>
      <c r="J31" s="91">
        <v>6516</v>
      </c>
      <c r="K31" s="91">
        <f>6525.92351-130</f>
        <v>6395.9235099999996</v>
      </c>
      <c r="L31" s="91">
        <f t="shared" si="8"/>
        <v>1772</v>
      </c>
      <c r="M31" s="91">
        <v>1932</v>
      </c>
      <c r="N31" s="91">
        <v>1658</v>
      </c>
      <c r="O31" s="91">
        <f>ROUND('[2]AA 110 PL-UFO'!AA22/10^5,0)-O30</f>
        <v>1772</v>
      </c>
      <c r="P31" s="91">
        <v>7378</v>
      </c>
      <c r="Q31" s="92"/>
      <c r="R31" s="143">
        <f>5742.64218-R30</f>
        <v>4584.6421799999998</v>
      </c>
      <c r="S31" s="92">
        <v>5527</v>
      </c>
      <c r="T31" s="92"/>
      <c r="U31" s="95">
        <f t="shared" si="0"/>
        <v>1658</v>
      </c>
      <c r="V31" s="103">
        <v>1581</v>
      </c>
      <c r="W31" s="95" t="e">
        <f>#REF!+V31</f>
        <v>#REF!</v>
      </c>
      <c r="X31" s="95" t="e">
        <f>#REF!-W31</f>
        <v>#REF!</v>
      </c>
      <c r="Y31" s="91">
        <v>5568.86906</v>
      </c>
      <c r="Z31" s="91">
        <v>5350</v>
      </c>
      <c r="AA31" s="91">
        <v>4771</v>
      </c>
      <c r="AB31" s="91">
        <v>4716.42652</v>
      </c>
      <c r="AC31" s="92">
        <v>3145.5517399999999</v>
      </c>
      <c r="AD31" s="92">
        <v>1397</v>
      </c>
      <c r="AE31" s="92">
        <v>2877</v>
      </c>
      <c r="AF31" s="92">
        <v>1291</v>
      </c>
      <c r="AG31" s="92">
        <v>1581</v>
      </c>
      <c r="AH31" s="61" t="e">
        <f>(O34-#REF!)/#REF!</f>
        <v>#REF!</v>
      </c>
      <c r="AI31" s="144">
        <v>7419.6307100000004</v>
      </c>
      <c r="AJ31" s="67">
        <v>1443.7895593999999</v>
      </c>
      <c r="AK31" s="67">
        <v>1740.12878</v>
      </c>
      <c r="AL31" s="67">
        <v>2279.5064244</v>
      </c>
      <c r="AM31" s="67">
        <v>2770.45757</v>
      </c>
      <c r="AN31" s="67"/>
      <c r="AO31" s="97">
        <v>876.38567999999998</v>
      </c>
      <c r="AP31" s="97">
        <v>760.12144999999998</v>
      </c>
      <c r="AQ31" s="67"/>
      <c r="AR31" s="67">
        <f>Y31-AO31</f>
        <v>4692.4833799999997</v>
      </c>
      <c r="AS31" s="67" t="e">
        <f>#REF!-AL31</f>
        <v>#REF!</v>
      </c>
      <c r="AT31" s="67">
        <v>2799.2025699999999</v>
      </c>
      <c r="AU31" s="67">
        <v>1154.7754399999999</v>
      </c>
      <c r="AV31" s="67">
        <v>2308.2514243999999</v>
      </c>
      <c r="AW31" s="67">
        <v>987.38242549999995</v>
      </c>
      <c r="AX31" s="67">
        <f t="shared" ref="AX31:AX41" si="9">Z31-AT31</f>
        <v>2550.7974300000001</v>
      </c>
      <c r="AY31" s="67" t="e">
        <f>#REF!-AU31</f>
        <v>#REF!</v>
      </c>
      <c r="AZ31" s="67" t="e">
        <f>#REF!-AV31</f>
        <v>#REF!</v>
      </c>
      <c r="BA31" s="67" t="e">
        <f>AW31-#REF!</f>
        <v>#REF!</v>
      </c>
      <c r="BB31" s="98">
        <v>79.254454600000003</v>
      </c>
      <c r="BC31" s="98">
        <v>-1153.1147278999999</v>
      </c>
      <c r="BD31" s="98">
        <v>-252.58904949999999</v>
      </c>
      <c r="BE31" s="98">
        <v>0</v>
      </c>
      <c r="BF31" s="98">
        <v>193.08914999999999</v>
      </c>
      <c r="BG31" s="98">
        <v>-1359.0516299999999</v>
      </c>
      <c r="BH31" s="98">
        <v>-54.100240000000703</v>
      </c>
      <c r="BI31" s="98">
        <v>0</v>
      </c>
      <c r="BJ31" s="100">
        <v>9266.5186599999997</v>
      </c>
      <c r="BK31" s="100">
        <v>10330.041209999999</v>
      </c>
      <c r="BL31" s="67"/>
      <c r="BM31" s="67" t="e">
        <f>BB31-#REF!</f>
        <v>#REF!</v>
      </c>
      <c r="BN31" s="67" t="e">
        <f>BC31-#REF!</f>
        <v>#REF!</v>
      </c>
      <c r="BO31" s="67" t="e">
        <f>BD31-#REF!</f>
        <v>#REF!</v>
      </c>
      <c r="BP31" s="67" t="e">
        <f>BE31-#REF!</f>
        <v>#REF!</v>
      </c>
      <c r="BQ31" s="67" t="e">
        <f>BF31-#REF!</f>
        <v>#REF!</v>
      </c>
      <c r="BR31" s="67">
        <f>BG31-Z31</f>
        <v>-6709.0516299999999</v>
      </c>
      <c r="BS31" s="67">
        <f>BH31-Y31</f>
        <v>-5622.9693000000007</v>
      </c>
      <c r="BT31" s="67" t="e">
        <f>BI31-#REF!</f>
        <v>#REF!</v>
      </c>
      <c r="BU31" s="67" t="e">
        <f>BJ31-#REF!</f>
        <v>#REF!</v>
      </c>
      <c r="BV31" s="67" t="e">
        <f>BK31-#REF!</f>
        <v>#REF!</v>
      </c>
      <c r="BW31" s="138"/>
      <c r="BX31" s="101"/>
      <c r="BZ31" s="67">
        <v>4339.6057600000004</v>
      </c>
      <c r="CA31" s="67"/>
      <c r="CB31" s="67" t="e">
        <f>ROUND(#REF!,0)</f>
        <v>#REF!</v>
      </c>
      <c r="CC31" s="67" t="e">
        <f>ROUND(#REF!,0)</f>
        <v>#REF!</v>
      </c>
      <c r="CD31" s="67" t="e">
        <f>ROUND(#REF!,0)</f>
        <v>#REF!</v>
      </c>
      <c r="CE31" s="67" t="e">
        <f>ROUND(#REF!,0)</f>
        <v>#REF!</v>
      </c>
      <c r="CF31" s="67" t="e">
        <f>ROUND(#REF!,0)</f>
        <v>#REF!</v>
      </c>
      <c r="CG31" s="67" t="e">
        <f>ROUND(#REF!,0)</f>
        <v>#REF!</v>
      </c>
      <c r="CH31" s="67">
        <f>ROUND(Y31,0)</f>
        <v>5569</v>
      </c>
      <c r="CI31" s="67" t="e">
        <f>ROUND(#REF!,0)</f>
        <v>#REF!</v>
      </c>
      <c r="CJ31" s="67">
        <f>ROUND(Z31,0)</f>
        <v>5350</v>
      </c>
      <c r="CK31" s="67" t="e">
        <f>ROUND(#REF!,0)</f>
        <v>#REF!</v>
      </c>
      <c r="CL31" s="67"/>
      <c r="CM31" s="67"/>
      <c r="CN31" s="67"/>
      <c r="CO31" s="67"/>
      <c r="CP31" s="67"/>
      <c r="CQ31" s="67"/>
      <c r="CR31" s="67">
        <v>5568.86906</v>
      </c>
      <c r="CS31" s="67"/>
      <c r="CT31" s="67"/>
      <c r="CU31" s="67"/>
      <c r="CV31" s="67"/>
      <c r="CX31" s="145" t="e">
        <f>#REF!/100-8.75</f>
        <v>#REF!</v>
      </c>
      <c r="CY31" s="91">
        <v>4838</v>
      </c>
      <c r="CZ31" s="102">
        <v>5446</v>
      </c>
      <c r="DA31" s="66">
        <v>1363.82</v>
      </c>
    </row>
    <row r="32" spans="2:105" ht="21">
      <c r="D32" s="80"/>
      <c r="E32" s="81" t="s">
        <v>62</v>
      </c>
      <c r="F32" s="104">
        <f t="array" ref="F32">SUM(ROUND(F22:F31,0))</f>
        <v>7617</v>
      </c>
      <c r="G32" s="104">
        <f t="array" ref="G32">SUM(ROUND(G22:G31,0))</f>
        <v>9136</v>
      </c>
      <c r="H32" s="105">
        <v>6865</v>
      </c>
      <c r="I32" s="104">
        <f t="array" ref="I32">SUM(ROUND(I22:I31,0))</f>
        <v>7617</v>
      </c>
      <c r="J32" s="105">
        <f>SUM(J23:J31)</f>
        <v>31472</v>
      </c>
      <c r="K32" s="105">
        <f>SUM(K23:K31)</f>
        <v>28834.733510000002</v>
      </c>
      <c r="L32" s="104">
        <f t="array" ref="L32">SUM(ROUND(L22:L31,0))</f>
        <v>9297</v>
      </c>
      <c r="M32" s="104">
        <v>11597</v>
      </c>
      <c r="N32" s="104">
        <v>8974</v>
      </c>
      <c r="O32" s="104">
        <f>SUM(O23:O31)</f>
        <v>9297</v>
      </c>
      <c r="P32" s="104">
        <v>40612</v>
      </c>
      <c r="Q32" s="106"/>
      <c r="R32" s="104">
        <f>SUM(R23:R31)</f>
        <v>22758.130949999999</v>
      </c>
      <c r="S32" s="104">
        <f>SUM(S23:S31)</f>
        <v>28273</v>
      </c>
      <c r="T32" s="106"/>
      <c r="U32" s="95">
        <f t="shared" si="0"/>
        <v>8974</v>
      </c>
      <c r="V32" s="146">
        <v>6903</v>
      </c>
      <c r="W32" s="95" t="e">
        <f>#REF!+V32</f>
        <v>#REF!</v>
      </c>
      <c r="X32" s="95" t="e">
        <f>#REF!-W32</f>
        <v>#REF!</v>
      </c>
      <c r="Y32" s="104">
        <f t="array" ref="Y32">SUM(ROUND(Y22:Y31,0))</f>
        <v>28693</v>
      </c>
      <c r="Z32" s="104">
        <f t="array" ref="Z32">SUM(ROUND(Z22:Z31,0))</f>
        <v>23841</v>
      </c>
      <c r="AA32" s="105">
        <f>SUM(AA23:AA31)</f>
        <v>19364</v>
      </c>
      <c r="AB32" s="105">
        <f>SUM(AB23:AB31)</f>
        <v>22371</v>
      </c>
      <c r="AC32" s="107">
        <f>SUM(AC23:AC31)</f>
        <v>15327</v>
      </c>
      <c r="AD32" s="108">
        <f>SUM(AD23:AD31)</f>
        <v>5745</v>
      </c>
      <c r="AE32" s="108">
        <f>SUM(AE23:AE31)</f>
        <v>11683</v>
      </c>
      <c r="AF32" s="104">
        <f t="array" ref="AF32">SUM(ROUND(AF22:AF31,0))</f>
        <v>5489</v>
      </c>
      <c r="AG32" s="104">
        <f t="array" ref="AG32">SUM(ROUND(AG22:AG31,0))</f>
        <v>6903</v>
      </c>
      <c r="AH32" s="61" t="e">
        <f>(O35-#REF!)/#REF!</f>
        <v>#REF!</v>
      </c>
      <c r="AI32" s="109">
        <v>36387</v>
      </c>
      <c r="AJ32" s="67">
        <v>6328.8382398000003</v>
      </c>
      <c r="AK32" s="67">
        <v>8077.76314</v>
      </c>
      <c r="AL32" s="67">
        <v>8638.4735221999999</v>
      </c>
      <c r="AM32" s="67">
        <v>14198.103370000001</v>
      </c>
      <c r="AN32" s="115"/>
      <c r="AO32" s="97">
        <v>4160.6052399999999</v>
      </c>
      <c r="AP32" s="97">
        <v>4626</v>
      </c>
      <c r="AQ32" s="67"/>
      <c r="AR32" s="67"/>
      <c r="AS32" s="67"/>
      <c r="AT32" s="67">
        <v>14057.658369999999</v>
      </c>
      <c r="AU32" s="67">
        <v>5271.3993505773396</v>
      </c>
      <c r="AV32" s="67">
        <v>8496.2835221999994</v>
      </c>
      <c r="AW32" s="67">
        <v>3790.1484354999998</v>
      </c>
      <c r="AX32" s="67">
        <f t="shared" si="9"/>
        <v>9783.3416300000008</v>
      </c>
      <c r="AY32" s="67" t="e">
        <f>#REF!-AU32</f>
        <v>#REF!</v>
      </c>
      <c r="AZ32" s="67" t="e">
        <f>#REF!-AV32</f>
        <v>#REF!</v>
      </c>
      <c r="BA32" s="67" t="e">
        <f>AW32-#REF!</f>
        <v>#REF!</v>
      </c>
      <c r="BB32" s="98">
        <v>-133.6115843</v>
      </c>
      <c r="BC32" s="98">
        <v>-3489.2882988000001</v>
      </c>
      <c r="BD32" s="98">
        <v>-540.26486580000005</v>
      </c>
      <c r="BE32" s="98">
        <v>0</v>
      </c>
      <c r="BF32" s="98">
        <v>-637.20955000000004</v>
      </c>
      <c r="BG32" s="98">
        <v>-4085.8769000000002</v>
      </c>
      <c r="BH32" s="98">
        <v>17.583379999999998</v>
      </c>
      <c r="BI32" s="98">
        <v>0</v>
      </c>
      <c r="BJ32" s="110">
        <v>38449.437830000003</v>
      </c>
      <c r="BK32" s="110">
        <v>44857.712220000001</v>
      </c>
      <c r="BL32" s="67"/>
      <c r="BM32" s="67" t="e">
        <f>BB32-#REF!</f>
        <v>#REF!</v>
      </c>
      <c r="BN32" s="67" t="e">
        <f>BC32-#REF!</f>
        <v>#REF!</v>
      </c>
      <c r="BO32" s="67" t="e">
        <f>BD32-#REF!</f>
        <v>#REF!</v>
      </c>
      <c r="BP32" s="67" t="e">
        <f>BE32-#REF!</f>
        <v>#REF!</v>
      </c>
      <c r="BQ32" s="67" t="e">
        <f>BF32-#REF!</f>
        <v>#REF!</v>
      </c>
      <c r="BR32" s="67">
        <f>BG32-Z32</f>
        <v>-27926.876899999999</v>
      </c>
      <c r="BS32" s="67">
        <f>BH32-Y32</f>
        <v>-28675.41662</v>
      </c>
      <c r="BT32" s="67" t="e">
        <f>BI32-#REF!</f>
        <v>#REF!</v>
      </c>
      <c r="BU32" s="67" t="e">
        <f>BJ32-#REF!</f>
        <v>#REF!</v>
      </c>
      <c r="BV32" s="67" t="e">
        <f>BK32-#REF!</f>
        <v>#REF!</v>
      </c>
      <c r="BW32" s="111"/>
      <c r="BX32" s="112"/>
      <c r="BZ32" s="67">
        <v>21898</v>
      </c>
      <c r="CA32" s="67"/>
      <c r="CB32" s="67" t="e">
        <f>ROUND(#REF!,0)</f>
        <v>#REF!</v>
      </c>
      <c r="CC32" s="67" t="e">
        <f>ROUND(#REF!,0)</f>
        <v>#REF!</v>
      </c>
      <c r="CD32" s="67" t="e">
        <f>ROUND(#REF!,0)</f>
        <v>#REF!</v>
      </c>
      <c r="CE32" s="67" t="e">
        <f>ROUND(#REF!,0)</f>
        <v>#REF!</v>
      </c>
      <c r="CF32" s="67" t="e">
        <f>ROUND(#REF!,0)</f>
        <v>#REF!</v>
      </c>
      <c r="CG32" s="67" t="e">
        <f>ROUND(#REF!,0)</f>
        <v>#REF!</v>
      </c>
      <c r="CH32" s="67">
        <f>ROUND(Y32,0)</f>
        <v>28693</v>
      </c>
      <c r="CI32" s="67" t="e">
        <f>ROUND(#REF!,0)</f>
        <v>#REF!</v>
      </c>
      <c r="CJ32" s="67">
        <f>ROUND(Z32,0)</f>
        <v>23841</v>
      </c>
      <c r="CK32" s="67" t="e">
        <f>ROUND(#REF!,0)</f>
        <v>#REF!</v>
      </c>
      <c r="CL32" s="67"/>
      <c r="CM32" s="67"/>
      <c r="CN32" s="67"/>
      <c r="CO32" s="67"/>
      <c r="CP32" s="67"/>
      <c r="CQ32" s="67"/>
      <c r="CR32" s="67">
        <v>28693</v>
      </c>
      <c r="CS32" s="67"/>
      <c r="CT32" s="67"/>
      <c r="CU32" s="67"/>
      <c r="CV32" s="67"/>
      <c r="CY32" s="113">
        <v>22336</v>
      </c>
      <c r="CZ32" s="114">
        <v>29015</v>
      </c>
    </row>
    <row r="33" spans="2:105" ht="6" customHeight="1">
      <c r="D33" s="80"/>
      <c r="E33" s="90"/>
      <c r="F33" s="116"/>
      <c r="G33" s="116"/>
      <c r="H33" s="116"/>
      <c r="I33" s="116"/>
      <c r="J33" s="116"/>
      <c r="K33" s="116"/>
      <c r="L33" s="116"/>
      <c r="M33" s="116"/>
      <c r="N33" s="116"/>
      <c r="O33" s="116"/>
      <c r="P33" s="116"/>
      <c r="Q33" s="117"/>
      <c r="R33" s="118"/>
      <c r="S33" s="117"/>
      <c r="T33" s="117"/>
      <c r="U33" s="95">
        <f t="shared" si="0"/>
        <v>0</v>
      </c>
      <c r="V33" s="119"/>
      <c r="W33" s="95" t="e">
        <f>#REF!+V33</f>
        <v>#REF!</v>
      </c>
      <c r="X33" s="95" t="e">
        <f>#REF!-W33</f>
        <v>#REF!</v>
      </c>
      <c r="Y33" s="120"/>
      <c r="Z33" s="116"/>
      <c r="AA33" s="116"/>
      <c r="AB33" s="116"/>
      <c r="AC33" s="117"/>
      <c r="AD33" s="117"/>
      <c r="AE33" s="117"/>
      <c r="AF33" s="117"/>
      <c r="AG33" s="117"/>
      <c r="AH33" s="61" t="e">
        <f>(O36-#REF!)/#REF!</f>
        <v>#REF!</v>
      </c>
      <c r="AI33" s="121"/>
      <c r="AJ33" s="67"/>
      <c r="AK33" s="67"/>
      <c r="AL33" s="67"/>
      <c r="AM33" s="67"/>
      <c r="AN33" s="67"/>
      <c r="AQ33" s="67"/>
      <c r="AR33" s="67"/>
      <c r="AS33" s="67"/>
      <c r="AT33" s="67"/>
      <c r="AU33" s="67"/>
      <c r="AV33" s="67"/>
      <c r="AW33" s="67"/>
      <c r="AX33" s="67">
        <f t="shared" si="9"/>
        <v>0</v>
      </c>
      <c r="AY33" s="67" t="e">
        <f>#REF!-AU33</f>
        <v>#REF!</v>
      </c>
      <c r="AZ33" s="67" t="e">
        <f>#REF!-AV33</f>
        <v>#REF!</v>
      </c>
      <c r="BA33" s="67" t="e">
        <f>AW33-#REF!</f>
        <v>#REF!</v>
      </c>
      <c r="BB33" s="98"/>
      <c r="BC33" s="98"/>
      <c r="BD33" s="98"/>
      <c r="BE33" s="98"/>
      <c r="BF33" s="98"/>
      <c r="BG33" s="98"/>
      <c r="BH33" s="98"/>
      <c r="BI33" s="98"/>
      <c r="BJ33" s="122"/>
      <c r="BK33" s="122"/>
      <c r="BL33" s="67"/>
      <c r="BM33" s="67"/>
      <c r="BN33" s="67"/>
      <c r="BO33" s="67"/>
      <c r="BP33" s="67"/>
      <c r="BQ33" s="67"/>
      <c r="BR33" s="67"/>
      <c r="BS33" s="67"/>
      <c r="BT33" s="67"/>
      <c r="BU33" s="67"/>
      <c r="BV33" s="67"/>
      <c r="BW33" s="123"/>
      <c r="BX33" s="124"/>
      <c r="BZ33" s="67"/>
      <c r="CA33" s="67"/>
      <c r="CB33" s="67"/>
      <c r="CC33" s="67"/>
      <c r="CD33" s="67"/>
      <c r="CE33" s="67"/>
      <c r="CF33" s="67"/>
      <c r="CG33" s="67"/>
      <c r="CH33" s="67"/>
      <c r="CI33" s="67"/>
      <c r="CJ33" s="67"/>
      <c r="CK33" s="67"/>
      <c r="CL33" s="67"/>
      <c r="CM33" s="67"/>
      <c r="CN33" s="67"/>
      <c r="CO33" s="67"/>
      <c r="CP33" s="67"/>
      <c r="CQ33" s="67"/>
      <c r="CR33" s="67"/>
      <c r="CS33" s="67"/>
      <c r="CT33" s="67"/>
      <c r="CU33" s="67"/>
      <c r="CV33" s="67"/>
      <c r="CY33" s="116"/>
      <c r="CZ33" s="125"/>
    </row>
    <row r="34" spans="2:105" ht="38.25" customHeight="1">
      <c r="D34" s="80">
        <v>3</v>
      </c>
      <c r="E34" s="81" t="s">
        <v>63</v>
      </c>
      <c r="F34" s="147">
        <f t="shared" ref="F34:G34" si="10">F19-F32</f>
        <v>1674</v>
      </c>
      <c r="G34" s="147">
        <f t="shared" si="10"/>
        <v>1472</v>
      </c>
      <c r="H34" s="148">
        <v>1518</v>
      </c>
      <c r="I34" s="147">
        <f t="shared" ref="I34:L34" si="11">I19-I32</f>
        <v>1674</v>
      </c>
      <c r="J34" s="148">
        <f t="shared" si="11"/>
        <v>6649</v>
      </c>
      <c r="K34" s="148">
        <f t="shared" si="11"/>
        <v>1034.2664899999982</v>
      </c>
      <c r="L34" s="147">
        <f t="shared" si="11"/>
        <v>1885</v>
      </c>
      <c r="M34" s="147">
        <v>1822</v>
      </c>
      <c r="N34" s="147">
        <v>1929</v>
      </c>
      <c r="O34" s="147">
        <f>O19-O32</f>
        <v>1885</v>
      </c>
      <c r="P34" s="147">
        <v>8026</v>
      </c>
      <c r="Q34" s="106"/>
      <c r="R34" s="148">
        <f>R19-R32</f>
        <v>2903.8861200000028</v>
      </c>
      <c r="S34" s="148">
        <f>S19-S32</f>
        <v>4728</v>
      </c>
      <c r="T34" s="94" t="e">
        <f>(#REF!-L34)/#REF!</f>
        <v>#REF!</v>
      </c>
      <c r="U34" s="95">
        <f t="shared" si="0"/>
        <v>1929</v>
      </c>
      <c r="V34" s="95">
        <v>1631</v>
      </c>
      <c r="W34" s="95" t="e">
        <f>#REF!+V34</f>
        <v>#REF!</v>
      </c>
      <c r="X34" s="95" t="e">
        <f>#REF!-W34</f>
        <v>#REF!</v>
      </c>
      <c r="Y34" s="147">
        <f t="shared" ref="Y34:AG34" si="12">Y19-Y32</f>
        <v>2241</v>
      </c>
      <c r="Z34" s="147">
        <f t="shared" si="12"/>
        <v>5244</v>
      </c>
      <c r="AA34" s="148">
        <f t="shared" si="12"/>
        <v>4790</v>
      </c>
      <c r="AB34" s="148">
        <f t="shared" si="12"/>
        <v>384</v>
      </c>
      <c r="AC34" s="149">
        <f t="shared" si="12"/>
        <v>-121</v>
      </c>
      <c r="AD34" s="150">
        <f t="shared" si="12"/>
        <v>1574</v>
      </c>
      <c r="AE34" s="150">
        <f t="shared" si="12"/>
        <v>3249</v>
      </c>
      <c r="AF34" s="147">
        <f t="shared" si="12"/>
        <v>1443</v>
      </c>
      <c r="AG34" s="147">
        <f t="shared" si="12"/>
        <v>1631</v>
      </c>
      <c r="AH34" s="61" t="e">
        <f>(O37-#REF!)/#REF!</f>
        <v>#REF!</v>
      </c>
      <c r="AI34" s="144">
        <v>3388</v>
      </c>
      <c r="AJ34" s="67">
        <v>527.83886870000003</v>
      </c>
      <c r="AK34" s="67">
        <v>977.39549</v>
      </c>
      <c r="AL34" s="67">
        <v>-3531.5191217000001</v>
      </c>
      <c r="AM34" s="67">
        <v>-3524.1127700000002</v>
      </c>
      <c r="AN34" s="67"/>
      <c r="AO34" s="97">
        <v>-1515.4382499999999</v>
      </c>
      <c r="AP34" s="97">
        <v>-1809</v>
      </c>
      <c r="AQ34" s="67"/>
      <c r="AR34" s="67"/>
      <c r="AS34" s="67"/>
      <c r="AT34" s="67">
        <v>-3383.9227700000001</v>
      </c>
      <c r="AU34" s="67">
        <v>-60.999020577340197</v>
      </c>
      <c r="AV34" s="67">
        <v>-3390.3291217000001</v>
      </c>
      <c r="AW34" s="67">
        <v>-158.00467169999999</v>
      </c>
      <c r="AX34" s="67">
        <f t="shared" si="9"/>
        <v>8627.922770000001</v>
      </c>
      <c r="AY34" s="67" t="e">
        <f>#REF!-AU34</f>
        <v>#REF!</v>
      </c>
      <c r="AZ34" s="67" t="e">
        <f>#REF!-AV34</f>
        <v>#REF!</v>
      </c>
      <c r="BA34" s="67" t="e">
        <f>AW34-#REF!</f>
        <v>#REF!</v>
      </c>
      <c r="BB34" s="98">
        <v>201.1024616</v>
      </c>
      <c r="BC34" s="98">
        <v>-4064.27098539999</v>
      </c>
      <c r="BD34" s="98">
        <v>-185.63734299999899</v>
      </c>
      <c r="BE34" s="98">
        <v>0</v>
      </c>
      <c r="BF34" s="98">
        <v>133.609849999999</v>
      </c>
      <c r="BG34" s="98">
        <v>-5069.8213599999999</v>
      </c>
      <c r="BH34" s="98">
        <v>-180.82486000000401</v>
      </c>
      <c r="BI34" s="98">
        <v>0</v>
      </c>
      <c r="BJ34" s="151">
        <v>11942.959860000001</v>
      </c>
      <c r="BK34" s="151">
        <v>16827.414489999999</v>
      </c>
      <c r="BL34" s="67"/>
      <c r="BM34" s="67" t="e">
        <f>BB34-#REF!</f>
        <v>#REF!</v>
      </c>
      <c r="BN34" s="67" t="e">
        <f>BC34-#REF!</f>
        <v>#REF!</v>
      </c>
      <c r="BO34" s="67" t="e">
        <f>BD34-#REF!</f>
        <v>#REF!</v>
      </c>
      <c r="BP34" s="67" t="e">
        <f>BE34-#REF!</f>
        <v>#REF!</v>
      </c>
      <c r="BQ34" s="67" t="e">
        <f>BF34-#REF!</f>
        <v>#REF!</v>
      </c>
      <c r="BR34" s="67">
        <f>BG34-Z34</f>
        <v>-10313.82136</v>
      </c>
      <c r="BS34" s="67">
        <f>BH34-Y34</f>
        <v>-2421.8248600000038</v>
      </c>
      <c r="BT34" s="67" t="e">
        <f>BI34-#REF!</f>
        <v>#REF!</v>
      </c>
      <c r="BU34" s="67" t="e">
        <f>BJ34-#REF!</f>
        <v>#REF!</v>
      </c>
      <c r="BV34" s="67" t="e">
        <f>BK34-#REF!</f>
        <v>#REF!</v>
      </c>
      <c r="BW34" s="111"/>
      <c r="BX34" s="112"/>
      <c r="BZ34" s="67">
        <v>-552</v>
      </c>
      <c r="CA34" s="67"/>
      <c r="CB34" s="67" t="e">
        <f>ROUND(#REF!,0)</f>
        <v>#REF!</v>
      </c>
      <c r="CC34" s="67" t="e">
        <f>ROUND(#REF!,0)</f>
        <v>#REF!</v>
      </c>
      <c r="CD34" s="67" t="e">
        <f>ROUND(#REF!,0)</f>
        <v>#REF!</v>
      </c>
      <c r="CE34" s="67" t="e">
        <f>ROUND(#REF!,0)</f>
        <v>#REF!</v>
      </c>
      <c r="CF34" s="67" t="e">
        <f>ROUND(#REF!,0)</f>
        <v>#REF!</v>
      </c>
      <c r="CG34" s="67" t="e">
        <f>ROUND(#REF!,0)</f>
        <v>#REF!</v>
      </c>
      <c r="CH34" s="67">
        <f t="shared" ref="CH34:CH42" si="13">ROUND(Y34,0)</f>
        <v>2241</v>
      </c>
      <c r="CI34" s="67" t="e">
        <f>ROUND(#REF!,0)</f>
        <v>#REF!</v>
      </c>
      <c r="CJ34" s="67">
        <f t="shared" ref="CJ34:CJ41" si="14">ROUND(Z34,0)</f>
        <v>5244</v>
      </c>
      <c r="CK34" s="67" t="e">
        <f>ROUND(#REF!,0)</f>
        <v>#REF!</v>
      </c>
      <c r="CL34" s="67"/>
      <c r="CM34" s="67"/>
      <c r="CN34" s="67"/>
      <c r="CO34" s="67"/>
      <c r="CP34" s="67"/>
      <c r="CQ34" s="67"/>
      <c r="CR34" s="67">
        <v>2241</v>
      </c>
      <c r="CS34" s="67"/>
      <c r="CT34" s="67"/>
      <c r="CU34" s="67"/>
      <c r="CV34" s="67"/>
      <c r="CY34" s="152">
        <v>5177</v>
      </c>
      <c r="CZ34" s="153">
        <v>6204</v>
      </c>
    </row>
    <row r="35" spans="2:105" ht="4.5" customHeight="1">
      <c r="B35" s="66" t="s">
        <v>64</v>
      </c>
      <c r="D35" s="80"/>
      <c r="E35" s="90"/>
      <c r="F35" s="116"/>
      <c r="G35" s="116"/>
      <c r="H35" s="116"/>
      <c r="I35" s="116"/>
      <c r="J35" s="116"/>
      <c r="K35" s="116"/>
      <c r="L35" s="116"/>
      <c r="M35" s="116"/>
      <c r="N35" s="116"/>
      <c r="O35" s="116"/>
      <c r="P35" s="116"/>
      <c r="Q35" s="117"/>
      <c r="R35" s="118"/>
      <c r="S35" s="117"/>
      <c r="T35" s="117"/>
      <c r="U35" s="95">
        <f t="shared" si="0"/>
        <v>0</v>
      </c>
      <c r="V35" s="119"/>
      <c r="W35" s="95" t="e">
        <f>#REF!+V35</f>
        <v>#REF!</v>
      </c>
      <c r="X35" s="95" t="e">
        <f>#REF!-W35</f>
        <v>#REF!</v>
      </c>
      <c r="Y35" s="120"/>
      <c r="Z35" s="116"/>
      <c r="AA35" s="116"/>
      <c r="AB35" s="116"/>
      <c r="AC35" s="117"/>
      <c r="AD35" s="117"/>
      <c r="AE35" s="117"/>
      <c r="AF35" s="117"/>
      <c r="AG35" s="117"/>
      <c r="AH35" s="61" t="e">
        <f>(O38-#REF!)/#REF!</f>
        <v>#REF!</v>
      </c>
      <c r="AI35" s="121"/>
      <c r="AJ35" s="67"/>
      <c r="AK35" s="67"/>
      <c r="AL35" s="67"/>
      <c r="AM35" s="67"/>
      <c r="AN35" s="67"/>
      <c r="AQ35" s="67"/>
      <c r="AR35" s="67"/>
      <c r="AS35" s="67"/>
      <c r="AT35" s="67"/>
      <c r="AU35" s="67"/>
      <c r="AV35" s="67"/>
      <c r="AW35" s="67"/>
      <c r="AX35" s="67">
        <f t="shared" si="9"/>
        <v>0</v>
      </c>
      <c r="AY35" s="67" t="e">
        <f>#REF!-AU35</f>
        <v>#REF!</v>
      </c>
      <c r="AZ35" s="67" t="e">
        <f>#REF!-AV35</f>
        <v>#REF!</v>
      </c>
      <c r="BA35" s="67" t="e">
        <f>AW35-#REF!</f>
        <v>#REF!</v>
      </c>
      <c r="BB35" s="98"/>
      <c r="BC35" s="98"/>
      <c r="BD35" s="98"/>
      <c r="BE35" s="98"/>
      <c r="BF35" s="98"/>
      <c r="BG35" s="98"/>
      <c r="BH35" s="98"/>
      <c r="BI35" s="98"/>
      <c r="BJ35" s="122"/>
      <c r="BK35" s="100"/>
      <c r="BL35" s="67"/>
      <c r="BM35" s="67"/>
      <c r="BN35" s="67"/>
      <c r="BO35" s="67"/>
      <c r="BP35" s="67"/>
      <c r="BQ35" s="67"/>
      <c r="BR35" s="67"/>
      <c r="BS35" s="67"/>
      <c r="BT35" s="67"/>
      <c r="BU35" s="67"/>
      <c r="BV35" s="67"/>
      <c r="BW35" s="123"/>
      <c r="BX35" s="101"/>
      <c r="BZ35" s="67"/>
      <c r="CA35" s="67"/>
      <c r="CB35" s="67" t="e">
        <f>ROUND(#REF!,0)</f>
        <v>#REF!</v>
      </c>
      <c r="CC35" s="67" t="e">
        <f>ROUND(#REF!,0)</f>
        <v>#REF!</v>
      </c>
      <c r="CD35" s="67" t="e">
        <f>ROUND(#REF!,0)</f>
        <v>#REF!</v>
      </c>
      <c r="CE35" s="67" t="e">
        <f>ROUND(#REF!,0)</f>
        <v>#REF!</v>
      </c>
      <c r="CF35" s="67" t="e">
        <f>ROUND(#REF!,0)</f>
        <v>#REF!</v>
      </c>
      <c r="CG35" s="67" t="e">
        <f>ROUND(#REF!,0)</f>
        <v>#REF!</v>
      </c>
      <c r="CH35" s="67">
        <f t="shared" si="13"/>
        <v>0</v>
      </c>
      <c r="CI35" s="67" t="e">
        <f>ROUND(#REF!,0)</f>
        <v>#REF!</v>
      </c>
      <c r="CJ35" s="67">
        <f t="shared" si="14"/>
        <v>0</v>
      </c>
      <c r="CK35" s="67" t="e">
        <f>ROUND(#REF!,0)</f>
        <v>#REF!</v>
      </c>
      <c r="CL35" s="67"/>
      <c r="CM35" s="67"/>
      <c r="CN35" s="67"/>
      <c r="CO35" s="67"/>
      <c r="CP35" s="67"/>
      <c r="CQ35" s="67"/>
      <c r="CR35" s="67"/>
      <c r="CS35" s="67"/>
      <c r="CT35" s="67"/>
      <c r="CU35" s="67"/>
      <c r="CV35" s="67"/>
      <c r="CY35" s="116"/>
      <c r="CZ35" s="125"/>
    </row>
    <row r="36" spans="2:105" ht="20.25" customHeight="1">
      <c r="B36" s="66" t="s">
        <v>65</v>
      </c>
      <c r="D36" s="80">
        <v>4</v>
      </c>
      <c r="E36" s="90" t="s">
        <v>66</v>
      </c>
      <c r="F36" s="91">
        <f t="shared" ref="F36:F38" si="15">I36</f>
        <v>-987</v>
      </c>
      <c r="G36" s="91">
        <v>-980</v>
      </c>
      <c r="H36" s="91">
        <v>-962</v>
      </c>
      <c r="I36" s="91">
        <f>ROUND(-'[2]AA 110 PL-UFO'!D25/10^5,0)</f>
        <v>-987</v>
      </c>
      <c r="J36" s="91">
        <v>-3890</v>
      </c>
      <c r="K36" s="91">
        <v>-4678</v>
      </c>
      <c r="L36" s="91">
        <f t="shared" ref="L36:L38" si="16">+O36</f>
        <v>-1047</v>
      </c>
      <c r="M36" s="154">
        <v>-1044</v>
      </c>
      <c r="N36" s="91">
        <v>-1009</v>
      </c>
      <c r="O36" s="154">
        <f>ROUND(-'[2]AA 110 PL-UFO'!AA25/10^5,0)</f>
        <v>-1047</v>
      </c>
      <c r="P36" s="154">
        <v>-4107</v>
      </c>
      <c r="Q36" s="92"/>
      <c r="R36" s="93">
        <v>-2748.09863</v>
      </c>
      <c r="S36" s="92">
        <v>-2884</v>
      </c>
      <c r="T36" s="92"/>
      <c r="U36" s="95">
        <f t="shared" si="0"/>
        <v>-1009</v>
      </c>
      <c r="V36" s="103">
        <v>-1102</v>
      </c>
      <c r="W36" s="95" t="e">
        <f>#REF!+V36</f>
        <v>#REF!</v>
      </c>
      <c r="X36" s="95" t="e">
        <f>#REF!-W36</f>
        <v>#REF!</v>
      </c>
      <c r="Y36" s="91">
        <v>-3695</v>
      </c>
      <c r="Z36" s="154">
        <v>-3240</v>
      </c>
      <c r="AA36" s="91">
        <v>-3050</v>
      </c>
      <c r="AB36" s="91">
        <v>-3516</v>
      </c>
      <c r="AC36" s="92">
        <v>-2432</v>
      </c>
      <c r="AD36" s="92">
        <v>-1034</v>
      </c>
      <c r="AE36" s="92">
        <v>-2021</v>
      </c>
      <c r="AF36" s="92">
        <v>-1002</v>
      </c>
      <c r="AG36" s="92">
        <v>-1102</v>
      </c>
      <c r="AH36" s="61" t="e">
        <f>(O39-#REF!)/#REF!</f>
        <v>#REF!</v>
      </c>
      <c r="AI36" s="155">
        <v>-4953</v>
      </c>
      <c r="AJ36" s="67">
        <v>-1169.71542</v>
      </c>
      <c r="AK36" s="67">
        <v>-1271.6896400000001</v>
      </c>
      <c r="AL36" s="67">
        <v>-3860.9187582999998</v>
      </c>
      <c r="AM36" s="67">
        <v>-4204.2361899999996</v>
      </c>
      <c r="AN36" s="67"/>
      <c r="AO36" s="97">
        <v>-1411.30394</v>
      </c>
      <c r="AP36" s="97">
        <v>-1408.5716600000001</v>
      </c>
      <c r="AQ36" s="67"/>
      <c r="AR36" s="67"/>
      <c r="AS36" s="67"/>
      <c r="AT36" s="67">
        <v>-4204.2361899999996</v>
      </c>
      <c r="AU36" s="67">
        <v>-1384.36059</v>
      </c>
      <c r="AV36" s="67">
        <v>-3860.9187582999998</v>
      </c>
      <c r="AW36" s="67">
        <v>-1270.40624</v>
      </c>
      <c r="AX36" s="67">
        <f t="shared" si="9"/>
        <v>964.23618999999962</v>
      </c>
      <c r="AY36" s="67" t="e">
        <f>#REF!-AU36</f>
        <v>#REF!</v>
      </c>
      <c r="AZ36" s="67" t="e">
        <f>#REF!-AV36</f>
        <v>#REF!</v>
      </c>
      <c r="BA36" s="67" t="e">
        <f>AW36-#REF!</f>
        <v>#REF!</v>
      </c>
      <c r="BB36" s="98">
        <v>27.619437799999599</v>
      </c>
      <c r="BC36" s="98">
        <v>116.3749644</v>
      </c>
      <c r="BD36" s="98">
        <v>90.745079199999694</v>
      </c>
      <c r="BE36" s="98">
        <v>0</v>
      </c>
      <c r="BF36" s="98">
        <v>75.894769999999895</v>
      </c>
      <c r="BG36" s="98">
        <v>146.69248999999999</v>
      </c>
      <c r="BH36" s="98">
        <v>103.39601999999999</v>
      </c>
      <c r="BI36" s="98">
        <v>0</v>
      </c>
      <c r="BJ36" s="122">
        <v>-7102.7929899999999</v>
      </c>
      <c r="BK36" s="100">
        <v>-7357.9983499999998</v>
      </c>
      <c r="BL36" s="67"/>
      <c r="BM36" s="67" t="e">
        <f>BB36-#REF!</f>
        <v>#REF!</v>
      </c>
      <c r="BN36" s="67" t="e">
        <f>BC36-#REF!</f>
        <v>#REF!</v>
      </c>
      <c r="BO36" s="67" t="e">
        <f>BD36-#REF!</f>
        <v>#REF!</v>
      </c>
      <c r="BP36" s="67" t="e">
        <f>BE36-#REF!</f>
        <v>#REF!</v>
      </c>
      <c r="BQ36" s="67" t="e">
        <f>BF36-#REF!</f>
        <v>#REF!</v>
      </c>
      <c r="BR36" s="67">
        <f t="shared" ref="BR36:BR41" si="17">BG36-Z36</f>
        <v>3386.6924899999999</v>
      </c>
      <c r="BS36" s="67">
        <f t="shared" ref="BS36:BS41" si="18">BH36-Y36</f>
        <v>3798.3960200000001</v>
      </c>
      <c r="BT36" s="67" t="e">
        <f>BI36-#REF!</f>
        <v>#REF!</v>
      </c>
      <c r="BU36" s="67" t="e">
        <f>BJ36-#REF!</f>
        <v>#REF!</v>
      </c>
      <c r="BV36" s="67" t="e">
        <f>BK36-#REF!</f>
        <v>#REF!</v>
      </c>
      <c r="BW36" s="123"/>
      <c r="BX36" s="101"/>
      <c r="BZ36" s="67">
        <v>-3395</v>
      </c>
      <c r="CA36" s="67"/>
      <c r="CB36" s="67" t="e">
        <f>ROUND(#REF!,0)</f>
        <v>#REF!</v>
      </c>
      <c r="CC36" s="67" t="e">
        <f>ROUND(#REF!,0)</f>
        <v>#REF!</v>
      </c>
      <c r="CD36" s="67" t="e">
        <f>ROUND(#REF!,0)</f>
        <v>#REF!</v>
      </c>
      <c r="CE36" s="67" t="e">
        <f>ROUND(#REF!,0)</f>
        <v>#REF!</v>
      </c>
      <c r="CF36" s="67" t="e">
        <f>ROUND(#REF!,0)</f>
        <v>#REF!</v>
      </c>
      <c r="CG36" s="67" t="e">
        <f>ROUND(#REF!,0)</f>
        <v>#REF!</v>
      </c>
      <c r="CH36" s="67">
        <f t="shared" si="13"/>
        <v>-3695</v>
      </c>
      <c r="CI36" s="67" t="e">
        <f>ROUND(#REF!,0)</f>
        <v>#REF!</v>
      </c>
      <c r="CJ36" s="67">
        <f t="shared" si="14"/>
        <v>-3240</v>
      </c>
      <c r="CK36" s="67" t="e">
        <f>ROUND(#REF!,0)</f>
        <v>#REF!</v>
      </c>
      <c r="CL36" s="67"/>
      <c r="CM36" s="67"/>
      <c r="CN36" s="67"/>
      <c r="CO36" s="67"/>
      <c r="CP36" s="67"/>
      <c r="CQ36" s="67"/>
      <c r="CR36" s="67">
        <v>-3695</v>
      </c>
      <c r="CS36" s="67"/>
      <c r="CT36" s="67"/>
      <c r="CU36" s="67"/>
      <c r="CV36" s="67"/>
      <c r="CY36" s="91">
        <v>-2910</v>
      </c>
      <c r="CZ36" s="102">
        <v>-3063</v>
      </c>
      <c r="DA36" s="66">
        <v>-921.43</v>
      </c>
    </row>
    <row r="37" spans="2:105" ht="21">
      <c r="D37" s="80">
        <v>5</v>
      </c>
      <c r="E37" s="90" t="s">
        <v>67</v>
      </c>
      <c r="F37" s="91">
        <f t="shared" si="15"/>
        <v>-325</v>
      </c>
      <c r="G37" s="91">
        <v>-330</v>
      </c>
      <c r="H37" s="91">
        <v>-311</v>
      </c>
      <c r="I37" s="91">
        <f>ROUND(-'[2]AA 110 PL-UFO'!D26/10^5,0)</f>
        <v>-325</v>
      </c>
      <c r="J37" s="91">
        <v>-1309</v>
      </c>
      <c r="K37" s="91">
        <v>-1096</v>
      </c>
      <c r="L37" s="91">
        <f t="shared" si="16"/>
        <v>-329</v>
      </c>
      <c r="M37" s="154">
        <v>-335</v>
      </c>
      <c r="N37" s="91">
        <v>-313</v>
      </c>
      <c r="O37" s="154">
        <f>ROUND(-'[2]AA 110 PL-UFO'!AA26/10^5,0)</f>
        <v>-329</v>
      </c>
      <c r="P37" s="154">
        <v>-1326</v>
      </c>
      <c r="Q37" s="92"/>
      <c r="R37" s="93">
        <v>-914.18875000000003</v>
      </c>
      <c r="S37" s="92">
        <v>-926</v>
      </c>
      <c r="T37" s="92"/>
      <c r="U37" s="95">
        <f t="shared" si="0"/>
        <v>-313</v>
      </c>
      <c r="V37" s="103">
        <v>-363</v>
      </c>
      <c r="W37" s="95" t="e">
        <f>#REF!+V37</f>
        <v>#REF!</v>
      </c>
      <c r="X37" s="95" t="e">
        <f>#REF!-W37</f>
        <v>#REF!</v>
      </c>
      <c r="Y37" s="91">
        <v>-866</v>
      </c>
      <c r="Z37" s="154">
        <v>-998</v>
      </c>
      <c r="AA37" s="91">
        <v>-993</v>
      </c>
      <c r="AB37" s="91">
        <v>-852</v>
      </c>
      <c r="AC37" s="92">
        <v>-532</v>
      </c>
      <c r="AD37" s="92">
        <v>-362</v>
      </c>
      <c r="AE37" s="92">
        <v>-685</v>
      </c>
      <c r="AF37" s="92">
        <v>-360</v>
      </c>
      <c r="AG37" s="92">
        <v>-363</v>
      </c>
      <c r="AH37" s="61" t="e">
        <f>(O40-#REF!)/#REF!</f>
        <v>#REF!</v>
      </c>
      <c r="AI37" s="155">
        <v>-1113</v>
      </c>
      <c r="AJ37" s="67">
        <v>-254.37709520000001</v>
      </c>
      <c r="AK37" s="67">
        <v>-264.46638999999999</v>
      </c>
      <c r="AL37" s="67">
        <v>-856.94064979999996</v>
      </c>
      <c r="AM37" s="67">
        <v>-888.62531999999999</v>
      </c>
      <c r="AN37" s="67"/>
      <c r="AO37" s="97">
        <v>-307.71456999999998</v>
      </c>
      <c r="AP37" s="97">
        <v>-284.02735000000001</v>
      </c>
      <c r="AQ37" s="67"/>
      <c r="AR37" s="67"/>
      <c r="AS37" s="67"/>
      <c r="AT37" s="67">
        <v>-888.62531999999999</v>
      </c>
      <c r="AU37" s="67">
        <v>-296.88339999999999</v>
      </c>
      <c r="AV37" s="67">
        <v>-856.94064979999996</v>
      </c>
      <c r="AW37" s="67">
        <v>-285.86395920000001</v>
      </c>
      <c r="AX37" s="67">
        <f t="shared" si="9"/>
        <v>-109.37468000000001</v>
      </c>
      <c r="AY37" s="67" t="e">
        <f>#REF!-AU37</f>
        <v>#REF!</v>
      </c>
      <c r="AZ37" s="67" t="e">
        <f>#REF!-AV37</f>
        <v>#REF!</v>
      </c>
      <c r="BA37" s="67" t="e">
        <f>AW37-#REF!</f>
        <v>#REF!</v>
      </c>
      <c r="BB37" s="98">
        <v>-60.514452599999899</v>
      </c>
      <c r="BC37" s="98">
        <v>-54.249933799999901</v>
      </c>
      <c r="BD37" s="98">
        <v>67.365141499999993</v>
      </c>
      <c r="BE37" s="98">
        <v>0</v>
      </c>
      <c r="BF37" s="98">
        <v>-60.437539999999998</v>
      </c>
      <c r="BG37" s="98">
        <v>-56.783110000000001</v>
      </c>
      <c r="BH37" s="98">
        <v>5.1128699999999903</v>
      </c>
      <c r="BI37" s="98">
        <v>0</v>
      </c>
      <c r="BJ37" s="122">
        <v>-1009.99029</v>
      </c>
      <c r="BK37" s="100">
        <v>-1102.4202700000001</v>
      </c>
      <c r="BL37" s="67"/>
      <c r="BM37" s="67" t="e">
        <f>BB37-#REF!</f>
        <v>#REF!</v>
      </c>
      <c r="BN37" s="67" t="e">
        <f>BC37-#REF!</f>
        <v>#REF!</v>
      </c>
      <c r="BO37" s="67" t="e">
        <f>BD37-#REF!</f>
        <v>#REF!</v>
      </c>
      <c r="BP37" s="67" t="e">
        <f>BE37-#REF!</f>
        <v>#REF!</v>
      </c>
      <c r="BQ37" s="67" t="e">
        <f>BF37-#REF!</f>
        <v>#REF!</v>
      </c>
      <c r="BR37" s="67">
        <f t="shared" si="17"/>
        <v>941.21689000000003</v>
      </c>
      <c r="BS37" s="67">
        <f t="shared" si="18"/>
        <v>871.11287000000004</v>
      </c>
      <c r="BT37" s="67" t="e">
        <f>BI37-#REF!</f>
        <v>#REF!</v>
      </c>
      <c r="BU37" s="67" t="e">
        <f>BJ37-#REF!</f>
        <v>#REF!</v>
      </c>
      <c r="BV37" s="67" t="e">
        <f>BK37-#REF!</f>
        <v>#REF!</v>
      </c>
      <c r="BW37" s="123"/>
      <c r="BX37" s="101"/>
      <c r="BZ37" s="67">
        <v>-840</v>
      </c>
      <c r="CA37" s="67"/>
      <c r="CB37" s="67" t="e">
        <f>ROUND(#REF!,0)</f>
        <v>#REF!</v>
      </c>
      <c r="CC37" s="67" t="e">
        <f>ROUND(#REF!,0)</f>
        <v>#REF!</v>
      </c>
      <c r="CD37" s="67" t="e">
        <f>ROUND(#REF!,0)</f>
        <v>#REF!</v>
      </c>
      <c r="CE37" s="67" t="e">
        <f>ROUND(#REF!,0)</f>
        <v>#REF!</v>
      </c>
      <c r="CF37" s="67" t="e">
        <f>ROUND(#REF!,0)</f>
        <v>#REF!</v>
      </c>
      <c r="CG37" s="67" t="e">
        <f>ROUND(#REF!,0)</f>
        <v>#REF!</v>
      </c>
      <c r="CH37" s="67">
        <f t="shared" si="13"/>
        <v>-866</v>
      </c>
      <c r="CI37" s="67" t="e">
        <f>ROUND(#REF!,0)</f>
        <v>#REF!</v>
      </c>
      <c r="CJ37" s="67">
        <f t="shared" si="14"/>
        <v>-998</v>
      </c>
      <c r="CK37" s="67" t="e">
        <f>ROUND(#REF!,0)</f>
        <v>#REF!</v>
      </c>
      <c r="CL37" s="67"/>
      <c r="CM37" s="67"/>
      <c r="CN37" s="67"/>
      <c r="CO37" s="67"/>
      <c r="CP37" s="67"/>
      <c r="CQ37" s="67"/>
      <c r="CR37" s="67">
        <v>-866</v>
      </c>
      <c r="CS37" s="67"/>
      <c r="CT37" s="67"/>
      <c r="CU37" s="67"/>
      <c r="CV37" s="67"/>
      <c r="CY37" s="91">
        <v>-979</v>
      </c>
      <c r="CZ37" s="102">
        <v>-991</v>
      </c>
      <c r="DA37" s="66">
        <v>-285.27</v>
      </c>
    </row>
    <row r="38" spans="2:105" ht="21">
      <c r="D38" s="80">
        <v>6</v>
      </c>
      <c r="E38" s="90" t="s">
        <v>68</v>
      </c>
      <c r="F38" s="91">
        <f t="shared" si="15"/>
        <v>238</v>
      </c>
      <c r="G38" s="91">
        <v>123</v>
      </c>
      <c r="H38" s="91">
        <v>249.29</v>
      </c>
      <c r="I38" s="91">
        <f>ROUND(-'[2]AA 110 PL-UFO'!D27/10^5,0)-ROUND('[2]AA 130 PL Notes'!F128/10^5,2)</f>
        <v>238</v>
      </c>
      <c r="J38" s="91">
        <v>806</v>
      </c>
      <c r="K38" s="91">
        <v>2073</v>
      </c>
      <c r="L38" s="91">
        <f t="shared" si="16"/>
        <v>247</v>
      </c>
      <c r="M38" s="154">
        <v>139</v>
      </c>
      <c r="N38" s="91">
        <v>252</v>
      </c>
      <c r="O38" s="154">
        <f>ROUND(-'[2]AA 110 PL-UFO'!AA27/10^5,0)</f>
        <v>247</v>
      </c>
      <c r="P38" s="154">
        <v>793</v>
      </c>
      <c r="Q38" s="92"/>
      <c r="R38" s="93">
        <v>2415.0050000000001</v>
      </c>
      <c r="S38" s="92">
        <v>476</v>
      </c>
      <c r="T38" s="92"/>
      <c r="U38" s="95">
        <f t="shared" si="0"/>
        <v>252</v>
      </c>
      <c r="V38" s="103">
        <v>89</v>
      </c>
      <c r="W38" s="95" t="e">
        <f>#REF!+V38</f>
        <v>#REF!</v>
      </c>
      <c r="X38" s="95" t="e">
        <f>#REF!-W38</f>
        <v>#REF!</v>
      </c>
      <c r="Y38" s="91">
        <v>325</v>
      </c>
      <c r="Z38" s="154">
        <v>297</v>
      </c>
      <c r="AA38" s="91">
        <v>410</v>
      </c>
      <c r="AB38" s="91">
        <v>530</v>
      </c>
      <c r="AC38" s="92">
        <v>373</v>
      </c>
      <c r="AD38" s="92">
        <v>107</v>
      </c>
      <c r="AE38" s="92">
        <v>287</v>
      </c>
      <c r="AF38" s="92">
        <v>109</v>
      </c>
      <c r="AG38" s="92">
        <v>89</v>
      </c>
      <c r="AH38" s="61" t="e">
        <f>(O41-#REF!)/#REF!</f>
        <v>#REF!</v>
      </c>
      <c r="AI38" s="155">
        <v>490</v>
      </c>
      <c r="AJ38" s="67">
        <v>117.17737870000001</v>
      </c>
      <c r="AK38" s="67">
        <v>98.076430000000002</v>
      </c>
      <c r="AL38" s="67">
        <v>2240.8792520000002</v>
      </c>
      <c r="AM38" s="67">
        <v>202.43347</v>
      </c>
      <c r="AN38" s="67"/>
      <c r="AO38" s="97">
        <v>39.699689999999997</v>
      </c>
      <c r="AP38" s="97">
        <v>47.636389999999999</v>
      </c>
      <c r="AQ38" s="67"/>
      <c r="AR38" s="67"/>
      <c r="AS38" s="67"/>
      <c r="AT38" s="67">
        <v>202.43347</v>
      </c>
      <c r="AU38" s="67">
        <v>115.09739</v>
      </c>
      <c r="AV38" s="67">
        <v>2240.8792520000002</v>
      </c>
      <c r="AW38" s="67">
        <v>134.44930959999999</v>
      </c>
      <c r="AX38" s="67">
        <f t="shared" si="9"/>
        <v>94.56653</v>
      </c>
      <c r="AY38" s="67" t="e">
        <f>#REF!-AU38</f>
        <v>#REF!</v>
      </c>
      <c r="AZ38" s="67" t="e">
        <f>#REF!-AV38</f>
        <v>#REF!</v>
      </c>
      <c r="BA38" s="67" t="e">
        <f>AW38-#REF!</f>
        <v>#REF!</v>
      </c>
      <c r="BB38" s="98">
        <v>-18.477861000000001</v>
      </c>
      <c r="BC38" s="98">
        <v>-4244.443867</v>
      </c>
      <c r="BD38" s="98">
        <v>-4699.5689937999996</v>
      </c>
      <c r="BE38" s="98">
        <v>0</v>
      </c>
      <c r="BF38" s="98">
        <v>-3.44519999999999</v>
      </c>
      <c r="BG38" s="98">
        <v>-70.017529999999994</v>
      </c>
      <c r="BH38" s="98">
        <v>-257.05297000000002</v>
      </c>
      <c r="BI38" s="98">
        <v>0</v>
      </c>
      <c r="BJ38" s="122">
        <v>991.23620000000005</v>
      </c>
      <c r="BK38" s="100">
        <v>1224.2323200000001</v>
      </c>
      <c r="BL38" s="67"/>
      <c r="BM38" s="67" t="e">
        <f>BB38-#REF!</f>
        <v>#REF!</v>
      </c>
      <c r="BN38" s="67" t="e">
        <f>BC38-#REF!</f>
        <v>#REF!</v>
      </c>
      <c r="BO38" s="67" t="e">
        <f>BD38-#REF!</f>
        <v>#REF!</v>
      </c>
      <c r="BP38" s="67" t="e">
        <f>BE38-#REF!</f>
        <v>#REF!</v>
      </c>
      <c r="BQ38" s="67" t="e">
        <f>BF38-#REF!</f>
        <v>#REF!</v>
      </c>
      <c r="BR38" s="67">
        <f t="shared" si="17"/>
        <v>-367.01752999999997</v>
      </c>
      <c r="BS38" s="67">
        <f t="shared" si="18"/>
        <v>-582.05296999999996</v>
      </c>
      <c r="BT38" s="67" t="e">
        <f>BI38-#REF!</f>
        <v>#REF!</v>
      </c>
      <c r="BU38" s="67" t="e">
        <f>BJ38-#REF!</f>
        <v>#REF!</v>
      </c>
      <c r="BV38" s="67" t="e">
        <f>BK38-#REF!</f>
        <v>#REF!</v>
      </c>
      <c r="BW38" s="123"/>
      <c r="BX38" s="101"/>
      <c r="BZ38" s="67">
        <v>377</v>
      </c>
      <c r="CA38" s="67"/>
      <c r="CB38" s="67" t="e">
        <f>ROUND(#REF!,0)</f>
        <v>#REF!</v>
      </c>
      <c r="CC38" s="67" t="e">
        <f>ROUND(#REF!,0)</f>
        <v>#REF!</v>
      </c>
      <c r="CD38" s="67" t="e">
        <f>ROUND(#REF!,0)</f>
        <v>#REF!</v>
      </c>
      <c r="CE38" s="67" t="e">
        <f>ROUND(#REF!,0)</f>
        <v>#REF!</v>
      </c>
      <c r="CF38" s="67" t="e">
        <f>ROUND(#REF!,0)</f>
        <v>#REF!</v>
      </c>
      <c r="CG38" s="67" t="e">
        <f>ROUND(#REF!,0)</f>
        <v>#REF!</v>
      </c>
      <c r="CH38" s="67">
        <f t="shared" si="13"/>
        <v>325</v>
      </c>
      <c r="CI38" s="67" t="e">
        <f>ROUND(#REF!,0)</f>
        <v>#REF!</v>
      </c>
      <c r="CJ38" s="67">
        <f t="shared" si="14"/>
        <v>297</v>
      </c>
      <c r="CK38" s="67" t="e">
        <f>ROUND(#REF!,0)</f>
        <v>#REF!</v>
      </c>
      <c r="CL38" s="67"/>
      <c r="CM38" s="67"/>
      <c r="CN38" s="67"/>
      <c r="CO38" s="67"/>
      <c r="CP38" s="67"/>
      <c r="CQ38" s="67"/>
      <c r="CR38" s="67">
        <v>325</v>
      </c>
      <c r="CS38" s="67"/>
      <c r="CT38" s="67"/>
      <c r="CU38" s="67"/>
      <c r="CV38" s="67"/>
      <c r="CY38" s="91">
        <v>683</v>
      </c>
      <c r="CZ38" s="102">
        <v>654</v>
      </c>
      <c r="DA38" s="66">
        <v>221.35</v>
      </c>
    </row>
    <row r="39" spans="2:105" s="156" customFormat="1" ht="37.5" customHeight="1">
      <c r="D39" s="157">
        <v>7</v>
      </c>
      <c r="E39" s="158" t="s">
        <v>69</v>
      </c>
      <c r="F39" s="159">
        <f t="array" ref="F39">SUM(ROUND(F34:F38,0))</f>
        <v>600</v>
      </c>
      <c r="G39" s="104">
        <f t="array" ref="G39">SUM(ROUND(G34:G38,0))</f>
        <v>285</v>
      </c>
      <c r="H39" s="104">
        <v>494</v>
      </c>
      <c r="I39" s="159">
        <f t="array" ref="I39">SUM(ROUND(I34:I38,0))</f>
        <v>600</v>
      </c>
      <c r="J39" s="104">
        <f t="array" ref="J39">SUM(ROUND(J34:J38,0))</f>
        <v>2256</v>
      </c>
      <c r="K39" s="104">
        <f t="array" ref="K39">SUM(ROUND(K34:K38,0))</f>
        <v>-2667</v>
      </c>
      <c r="L39" s="104">
        <f t="array" ref="L39">SUM(ROUND(L34:L38,0))</f>
        <v>756</v>
      </c>
      <c r="M39" s="104">
        <v>582</v>
      </c>
      <c r="N39" s="104">
        <v>859</v>
      </c>
      <c r="O39" s="104">
        <f t="array" ref="O39">SUM(ROUND(O34:O38,0))</f>
        <v>756</v>
      </c>
      <c r="P39" s="104">
        <v>3386</v>
      </c>
      <c r="Q39" s="106"/>
      <c r="R39" s="104">
        <f t="array" ref="R39">SUM(ROUND(R34:R38,0))</f>
        <v>1657</v>
      </c>
      <c r="S39" s="104">
        <f t="array" ref="S39">SUM(ROUND(S34:S38,0))</f>
        <v>1394</v>
      </c>
      <c r="T39" s="94" t="e">
        <f>(#REF!-L39)/#REF!</f>
        <v>#REF!</v>
      </c>
      <c r="U39" s="95">
        <f t="shared" si="0"/>
        <v>859</v>
      </c>
      <c r="V39" s="95">
        <v>255</v>
      </c>
      <c r="W39" s="95" t="e">
        <f>#REF!+V39</f>
        <v>#REF!</v>
      </c>
      <c r="X39" s="95" t="e">
        <f>#REF!-W39</f>
        <v>#REF!</v>
      </c>
      <c r="Y39" s="104">
        <f t="array" ref="Y39">SUM(ROUND(Y34:Y38,0))</f>
        <v>-1995</v>
      </c>
      <c r="Z39" s="104">
        <f t="array" ref="Z39">SUM(ROUND(Z34:Z38,0))</f>
        <v>1303</v>
      </c>
      <c r="AA39" s="159">
        <f t="array" ref="AA39">SUM(ROUND(AA34:AA38,0))</f>
        <v>1157</v>
      </c>
      <c r="AB39" s="159">
        <f t="array" ref="AB39">SUM(ROUND(AB34:AB38,0))</f>
        <v>-3454</v>
      </c>
      <c r="AC39" s="160">
        <f t="array" ref="AC39">SUM(ROUND(AC34:AC38,0))</f>
        <v>-2712</v>
      </c>
      <c r="AD39" s="159">
        <f t="array" ref="AD39">SUM(ROUND(AD34:AD38,0))</f>
        <v>285</v>
      </c>
      <c r="AE39" s="159">
        <f t="array" ref="AE39">SUM(ROUND(AE34:AE38,0))</f>
        <v>830</v>
      </c>
      <c r="AF39" s="104">
        <f t="array" ref="AF39">SUM(ROUND(AF34:AF38,0))</f>
        <v>190</v>
      </c>
      <c r="AG39" s="104">
        <f t="array" ref="AG39">SUM(ROUND(AG34:AG38,0))</f>
        <v>255</v>
      </c>
      <c r="AH39" s="61" t="e">
        <f>(O42-#REF!)/#REF!</f>
        <v>#REF!</v>
      </c>
      <c r="AI39" s="109">
        <v>-2188</v>
      </c>
      <c r="AJ39" s="161">
        <v>-779.07626779999998</v>
      </c>
      <c r="AK39" s="161">
        <v>-460.68410999999998</v>
      </c>
      <c r="AL39" s="161">
        <v>-6009.4992777999996</v>
      </c>
      <c r="AM39" s="161">
        <v>-8414.5408100000004</v>
      </c>
      <c r="AN39" s="161"/>
      <c r="AO39" s="162">
        <v>-3193.7570700000001</v>
      </c>
      <c r="AP39" s="162">
        <v>-3454</v>
      </c>
      <c r="AQ39" s="161"/>
      <c r="AR39" s="161"/>
      <c r="AS39" s="161"/>
      <c r="AT39" s="161">
        <v>-8275.3508099999999</v>
      </c>
      <c r="AU39" s="161">
        <v>-1627.14562057734</v>
      </c>
      <c r="AV39" s="161">
        <v>-5868.3092778</v>
      </c>
      <c r="AW39" s="161">
        <v>-1579.8255612999999</v>
      </c>
      <c r="AX39" s="161">
        <f t="shared" si="9"/>
        <v>9578.3508099999999</v>
      </c>
      <c r="AY39" s="161" t="e">
        <f>#REF!-AU39</f>
        <v>#REF!</v>
      </c>
      <c r="AZ39" s="161" t="e">
        <f>#REF!-AV39</f>
        <v>#REF!</v>
      </c>
      <c r="BA39" s="161" t="e">
        <f>AW39-#REF!</f>
        <v>#REF!</v>
      </c>
      <c r="BB39" s="163">
        <v>149.7295858</v>
      </c>
      <c r="BC39" s="163">
        <v>-8246.5898217999893</v>
      </c>
      <c r="BD39" s="163">
        <v>-4727.0961160999996</v>
      </c>
      <c r="BE39" s="163">
        <v>0</v>
      </c>
      <c r="BF39" s="163">
        <v>145.62188</v>
      </c>
      <c r="BG39" s="163">
        <v>-5050.3295099999996</v>
      </c>
      <c r="BH39" s="163">
        <v>-330.168940000004</v>
      </c>
      <c r="BI39" s="163">
        <v>0</v>
      </c>
      <c r="BJ39" s="164">
        <v>4821.4127799999997</v>
      </c>
      <c r="BK39" s="164">
        <v>9591.2281899999998</v>
      </c>
      <c r="BL39" s="161"/>
      <c r="BM39" s="161" t="e">
        <f>BB39-#REF!</f>
        <v>#REF!</v>
      </c>
      <c r="BN39" s="161" t="e">
        <f>BC39-#REF!</f>
        <v>#REF!</v>
      </c>
      <c r="BO39" s="161" t="e">
        <f>BD39-#REF!</f>
        <v>#REF!</v>
      </c>
      <c r="BP39" s="161" t="e">
        <f>BE39-#REF!</f>
        <v>#REF!</v>
      </c>
      <c r="BQ39" s="161" t="e">
        <f>BF39-#REF!</f>
        <v>#REF!</v>
      </c>
      <c r="BR39" s="161">
        <f t="shared" si="17"/>
        <v>-6353.3295099999996</v>
      </c>
      <c r="BS39" s="161">
        <f t="shared" si="18"/>
        <v>1664.8310599999959</v>
      </c>
      <c r="BT39" s="161" t="e">
        <f>BI39-#REF!</f>
        <v>#REF!</v>
      </c>
      <c r="BU39" s="161" t="e">
        <f>BJ39-#REF!</f>
        <v>#REF!</v>
      </c>
      <c r="BV39" s="161" t="e">
        <f>BK39-#REF!</f>
        <v>#REF!</v>
      </c>
      <c r="BW39" s="165"/>
      <c r="BX39" s="166"/>
      <c r="BZ39" s="161">
        <v>-4410</v>
      </c>
      <c r="CA39" s="161"/>
      <c r="CB39" s="161" t="e">
        <f>ROUND(#REF!,0)</f>
        <v>#REF!</v>
      </c>
      <c r="CC39" s="161" t="e">
        <f>ROUND(#REF!,0)</f>
        <v>#REF!</v>
      </c>
      <c r="CD39" s="161" t="e">
        <f>ROUND(#REF!,0)</f>
        <v>#REF!</v>
      </c>
      <c r="CE39" s="161" t="e">
        <f>ROUND(#REF!,0)</f>
        <v>#REF!</v>
      </c>
      <c r="CF39" s="161" t="e">
        <f>ROUND(#REF!,0)</f>
        <v>#REF!</v>
      </c>
      <c r="CG39" s="161" t="e">
        <f>ROUND(#REF!,0)</f>
        <v>#REF!</v>
      </c>
      <c r="CH39" s="161">
        <f t="shared" si="13"/>
        <v>-1995</v>
      </c>
      <c r="CI39" s="161" t="e">
        <f>ROUND(#REF!,0)</f>
        <v>#REF!</v>
      </c>
      <c r="CJ39" s="161">
        <f t="shared" si="14"/>
        <v>1303</v>
      </c>
      <c r="CK39" s="161" t="e">
        <f>ROUND(#REF!,0)</f>
        <v>#REF!</v>
      </c>
      <c r="CL39" s="161"/>
      <c r="CM39" s="161"/>
      <c r="CN39" s="161"/>
      <c r="CO39" s="161"/>
      <c r="CP39" s="161"/>
      <c r="CQ39" s="161"/>
      <c r="CR39" s="161">
        <v>-1995</v>
      </c>
      <c r="CS39" s="161"/>
      <c r="CT39" s="161"/>
      <c r="CU39" s="161"/>
      <c r="CV39" s="161"/>
      <c r="CY39" s="159">
        <v>1971</v>
      </c>
      <c r="CZ39" s="167">
        <v>2804</v>
      </c>
    </row>
    <row r="40" spans="2:105" ht="21.75" customHeight="1">
      <c r="D40" s="80">
        <v>8</v>
      </c>
      <c r="E40" s="90" t="s">
        <v>70</v>
      </c>
      <c r="F40" s="168">
        <v>0</v>
      </c>
      <c r="G40" s="91">
        <v>0</v>
      </c>
      <c r="H40" s="169">
        <v>0</v>
      </c>
      <c r="I40" s="168">
        <v>0</v>
      </c>
      <c r="J40" s="168">
        <v>0</v>
      </c>
      <c r="K40" s="169">
        <v>0</v>
      </c>
      <c r="L40" s="91">
        <f t="shared" ref="L40" si="19">+O40</f>
        <v>39</v>
      </c>
      <c r="M40" s="116">
        <v>79</v>
      </c>
      <c r="N40" s="91">
        <v>31</v>
      </c>
      <c r="O40" s="116">
        <f>ROUND('[2]AA 110 PL-UFO'!AA29/10^5,0)</f>
        <v>39</v>
      </c>
      <c r="P40" s="116">
        <v>190</v>
      </c>
      <c r="Q40" s="92"/>
      <c r="R40" s="93">
        <v>0</v>
      </c>
      <c r="S40" s="92">
        <v>116</v>
      </c>
      <c r="T40" s="92"/>
      <c r="U40" s="95">
        <f t="shared" si="0"/>
        <v>31</v>
      </c>
      <c r="V40" s="103">
        <v>102</v>
      </c>
      <c r="W40" s="95" t="e">
        <f>#REF!+V40</f>
        <v>#REF!</v>
      </c>
      <c r="X40" s="95" t="e">
        <f>#REF!-W40</f>
        <v>#REF!</v>
      </c>
      <c r="Y40" s="91">
        <v>617</v>
      </c>
      <c r="Z40" s="116">
        <v>345</v>
      </c>
      <c r="AA40" s="168">
        <v>0</v>
      </c>
      <c r="AB40" s="168">
        <v>0</v>
      </c>
      <c r="AC40" s="92"/>
      <c r="AD40" s="92"/>
      <c r="AE40" s="92"/>
      <c r="AF40" s="92"/>
      <c r="AG40" s="92">
        <v>102</v>
      </c>
      <c r="AH40" s="61" t="e">
        <f>(O43-#REF!)/#REF!</f>
        <v>#REF!</v>
      </c>
      <c r="AI40" s="121">
        <v>741</v>
      </c>
      <c r="AJ40" s="67">
        <v>0</v>
      </c>
      <c r="AK40" s="67">
        <v>189.06465</v>
      </c>
      <c r="AL40" s="67"/>
      <c r="AM40" s="67">
        <v>127.45753999999999</v>
      </c>
      <c r="AN40" s="67"/>
      <c r="AO40" s="97">
        <v>68.66507</v>
      </c>
      <c r="AP40" s="97">
        <v>-11.48828</v>
      </c>
      <c r="AQ40" s="67"/>
      <c r="AR40" s="67"/>
      <c r="AS40" s="67"/>
      <c r="AT40" s="67">
        <v>127.45753999999999</v>
      </c>
      <c r="AU40" s="67">
        <v>70.280749999999998</v>
      </c>
      <c r="AV40" s="67"/>
      <c r="AW40" s="67">
        <v>0</v>
      </c>
      <c r="AX40" s="67">
        <f t="shared" si="9"/>
        <v>217.54246000000001</v>
      </c>
      <c r="AY40" s="67" t="e">
        <f>#REF!-AU40</f>
        <v>#REF!</v>
      </c>
      <c r="AZ40" s="67" t="e">
        <f>#REF!-AV40</f>
        <v>#REF!</v>
      </c>
      <c r="BA40" s="67" t="e">
        <f>AW40-#REF!</f>
        <v>#REF!</v>
      </c>
      <c r="BB40" s="98">
        <v>0</v>
      </c>
      <c r="BC40" s="98">
        <v>0</v>
      </c>
      <c r="BD40" s="98">
        <v>0</v>
      </c>
      <c r="BE40" s="98">
        <v>0</v>
      </c>
      <c r="BF40" s="98">
        <v>49.60389</v>
      </c>
      <c r="BG40" s="98">
        <v>-163.18514999999999</v>
      </c>
      <c r="BH40" s="98">
        <v>110.11958</v>
      </c>
      <c r="BI40" s="98">
        <v>0</v>
      </c>
      <c r="BJ40" s="122">
        <v>396.37966</v>
      </c>
      <c r="BK40" s="170">
        <v>357.92599999999999</v>
      </c>
      <c r="BL40" s="67"/>
      <c r="BM40" s="67" t="e">
        <f>BB40-#REF!</f>
        <v>#REF!</v>
      </c>
      <c r="BN40" s="67" t="e">
        <f>BC40-#REF!</f>
        <v>#REF!</v>
      </c>
      <c r="BO40" s="67" t="e">
        <f>BD40-#REF!</f>
        <v>#REF!</v>
      </c>
      <c r="BP40" s="67" t="e">
        <f>BE40-#REF!</f>
        <v>#REF!</v>
      </c>
      <c r="BQ40" s="67" t="e">
        <f>BF40-#REF!</f>
        <v>#REF!</v>
      </c>
      <c r="BR40" s="67">
        <f t="shared" si="17"/>
        <v>-508.18515000000002</v>
      </c>
      <c r="BS40" s="67">
        <f t="shared" si="18"/>
        <v>-506.88042000000002</v>
      </c>
      <c r="BT40" s="67" t="e">
        <f>BI40-#REF!</f>
        <v>#REF!</v>
      </c>
      <c r="BU40" s="67" t="e">
        <f>BJ40-#REF!</f>
        <v>#REF!</v>
      </c>
      <c r="BV40" s="67" t="e">
        <f>BK40-#REF!</f>
        <v>#REF!</v>
      </c>
      <c r="BW40" s="123"/>
      <c r="BX40" s="124"/>
      <c r="BZ40" s="67">
        <v>0</v>
      </c>
      <c r="CA40" s="67"/>
      <c r="CB40" s="67" t="e">
        <f>ROUND(#REF!,0)</f>
        <v>#REF!</v>
      </c>
      <c r="CC40" s="67" t="e">
        <f>ROUND(#REF!,0)</f>
        <v>#REF!</v>
      </c>
      <c r="CD40" s="67" t="e">
        <f>ROUND(#REF!,0)</f>
        <v>#REF!</v>
      </c>
      <c r="CE40" s="67" t="e">
        <f>ROUND(#REF!,0)</f>
        <v>#REF!</v>
      </c>
      <c r="CF40" s="67" t="e">
        <f>ROUND(#REF!,0)</f>
        <v>#REF!</v>
      </c>
      <c r="CG40" s="67" t="e">
        <f>ROUND(#REF!,0)</f>
        <v>#REF!</v>
      </c>
      <c r="CH40" s="67">
        <f t="shared" si="13"/>
        <v>617</v>
      </c>
      <c r="CI40" s="67" t="e">
        <f>ROUND(#REF!,0)</f>
        <v>#REF!</v>
      </c>
      <c r="CJ40" s="67">
        <f t="shared" si="14"/>
        <v>345</v>
      </c>
      <c r="CK40" s="67" t="e">
        <f>ROUND(#REF!,0)</f>
        <v>#REF!</v>
      </c>
      <c r="CL40" s="67"/>
      <c r="CM40" s="67"/>
      <c r="CN40" s="67"/>
      <c r="CO40" s="67"/>
      <c r="CP40" s="67"/>
      <c r="CQ40" s="67"/>
      <c r="CR40" s="67">
        <v>617</v>
      </c>
      <c r="CS40" s="67"/>
      <c r="CT40" s="67"/>
      <c r="CU40" s="67"/>
      <c r="CV40" s="67"/>
      <c r="CY40" s="168">
        <v>0</v>
      </c>
      <c r="CZ40" s="171">
        <v>111</v>
      </c>
    </row>
    <row r="41" spans="2:105" ht="20.25" customHeight="1">
      <c r="D41" s="80">
        <v>9</v>
      </c>
      <c r="E41" s="81" t="s">
        <v>71</v>
      </c>
      <c r="F41" s="172">
        <f t="shared" ref="F41:G41" si="20">F39+F40</f>
        <v>600</v>
      </c>
      <c r="G41" s="172">
        <f t="shared" si="20"/>
        <v>285</v>
      </c>
      <c r="H41" s="172">
        <v>494</v>
      </c>
      <c r="I41" s="172">
        <f>I39+I40</f>
        <v>600</v>
      </c>
      <c r="J41" s="172">
        <f t="shared" ref="J41:L41" si="21">J39+J40</f>
        <v>2256</v>
      </c>
      <c r="K41" s="172">
        <f t="shared" si="21"/>
        <v>-2667</v>
      </c>
      <c r="L41" s="172">
        <f t="shared" si="21"/>
        <v>795</v>
      </c>
      <c r="M41" s="172">
        <v>661</v>
      </c>
      <c r="N41" s="172">
        <v>890</v>
      </c>
      <c r="O41" s="172">
        <f>O39+O40</f>
        <v>795</v>
      </c>
      <c r="P41" s="172">
        <v>3576</v>
      </c>
      <c r="Q41" s="173"/>
      <c r="R41" s="172">
        <f>R39+R40</f>
        <v>1657</v>
      </c>
      <c r="S41" s="172">
        <f>S39+S40</f>
        <v>1510</v>
      </c>
      <c r="T41" s="94" t="e">
        <f>(#REF!+L41)/#REF!</f>
        <v>#REF!</v>
      </c>
      <c r="U41" s="95">
        <f t="shared" si="0"/>
        <v>890</v>
      </c>
      <c r="V41" s="95">
        <v>357</v>
      </c>
      <c r="W41" s="95" t="e">
        <f>#REF!+V41</f>
        <v>#REF!</v>
      </c>
      <c r="X41" s="95" t="e">
        <f>#REF!-W41</f>
        <v>#REF!</v>
      </c>
      <c r="Y41" s="172">
        <f t="shared" ref="Y41:AG41" si="22">Y39+Y40</f>
        <v>-1378</v>
      </c>
      <c r="Z41" s="172">
        <f t="shared" si="22"/>
        <v>1648</v>
      </c>
      <c r="AA41" s="172">
        <f t="shared" si="22"/>
        <v>1157</v>
      </c>
      <c r="AB41" s="172">
        <f t="shared" si="22"/>
        <v>-3454</v>
      </c>
      <c r="AC41" s="174">
        <f t="shared" si="22"/>
        <v>-2712</v>
      </c>
      <c r="AD41" s="172">
        <f t="shared" si="22"/>
        <v>285</v>
      </c>
      <c r="AE41" s="172">
        <f t="shared" si="22"/>
        <v>830</v>
      </c>
      <c r="AF41" s="172">
        <f t="shared" si="22"/>
        <v>190</v>
      </c>
      <c r="AG41" s="172">
        <f t="shared" si="22"/>
        <v>357</v>
      </c>
      <c r="AH41" s="61" t="e">
        <f>(O44-#REF!)/#REF!</f>
        <v>#REF!</v>
      </c>
      <c r="AI41" s="175">
        <v>-1447</v>
      </c>
      <c r="AJ41" s="67">
        <v>-779.07626779999998</v>
      </c>
      <c r="AK41" s="67">
        <v>-271.61946</v>
      </c>
      <c r="AL41" s="67">
        <v>-6009.4992777999996</v>
      </c>
      <c r="AM41" s="67">
        <v>-8288.0832699999992</v>
      </c>
      <c r="AN41" s="67"/>
      <c r="AO41" s="97">
        <v>-3125.0920000000001</v>
      </c>
      <c r="AP41" s="97">
        <v>-3465</v>
      </c>
      <c r="AQ41" s="67"/>
      <c r="AR41" s="67"/>
      <c r="AS41" s="67"/>
      <c r="AT41" s="67">
        <v>-8147.8932699999996</v>
      </c>
      <c r="AU41" s="67">
        <v>-1556.8648705773401</v>
      </c>
      <c r="AV41" s="67">
        <v>-5868.3092778</v>
      </c>
      <c r="AW41" s="67">
        <v>-1579.8255612999999</v>
      </c>
      <c r="AX41" s="67">
        <f t="shared" si="9"/>
        <v>9795.8932700000005</v>
      </c>
      <c r="AY41" s="67" t="e">
        <f>#REF!-AU41</f>
        <v>#REF!</v>
      </c>
      <c r="AZ41" s="67" t="e">
        <f>#REF!-AV41</f>
        <v>#REF!</v>
      </c>
      <c r="BA41" s="67" t="e">
        <f>AW41-#REF!</f>
        <v>#REF!</v>
      </c>
      <c r="BB41" s="98">
        <v>149.7295858</v>
      </c>
      <c r="BC41" s="98">
        <v>-8246.5898217999893</v>
      </c>
      <c r="BD41" s="98">
        <v>-4727.0961160999996</v>
      </c>
      <c r="BE41" s="98">
        <v>0</v>
      </c>
      <c r="BF41" s="98">
        <v>195.22577000000001</v>
      </c>
      <c r="BG41" s="98">
        <v>-5213.5146599999998</v>
      </c>
      <c r="BH41" s="98">
        <v>-220.04936000000399</v>
      </c>
      <c r="BI41" s="98">
        <v>0</v>
      </c>
      <c r="BJ41" s="176">
        <v>5217.7924400000002</v>
      </c>
      <c r="BK41" s="176">
        <v>9949.1541899999993</v>
      </c>
      <c r="BL41" s="67"/>
      <c r="BM41" s="67" t="e">
        <f>BB41-#REF!</f>
        <v>#REF!</v>
      </c>
      <c r="BN41" s="67" t="e">
        <f>BC41-#REF!</f>
        <v>#REF!</v>
      </c>
      <c r="BO41" s="67" t="e">
        <f>BD41-#REF!</f>
        <v>#REF!</v>
      </c>
      <c r="BP41" s="67" t="e">
        <f>BE41-#REF!</f>
        <v>#REF!</v>
      </c>
      <c r="BQ41" s="67" t="e">
        <f>BF41-#REF!</f>
        <v>#REF!</v>
      </c>
      <c r="BR41" s="67">
        <f t="shared" si="17"/>
        <v>-6861.5146599999998</v>
      </c>
      <c r="BS41" s="67">
        <f t="shared" si="18"/>
        <v>1157.9506399999959</v>
      </c>
      <c r="BT41" s="67" t="e">
        <f>BI41-#REF!</f>
        <v>#REF!</v>
      </c>
      <c r="BU41" s="67" t="e">
        <f>BJ41-#REF!</f>
        <v>#REF!</v>
      </c>
      <c r="BV41" s="67" t="e">
        <f>BK41-#REF!</f>
        <v>#REF!</v>
      </c>
      <c r="BW41" s="177"/>
      <c r="BX41" s="178"/>
      <c r="BZ41" s="67">
        <v>-4410</v>
      </c>
      <c r="CA41" s="67"/>
      <c r="CB41" s="67" t="e">
        <f>ROUND(#REF!,0)</f>
        <v>#REF!</v>
      </c>
      <c r="CC41" s="67" t="e">
        <f>ROUND(#REF!,0)</f>
        <v>#REF!</v>
      </c>
      <c r="CD41" s="67" t="e">
        <f>ROUND(#REF!,0)</f>
        <v>#REF!</v>
      </c>
      <c r="CE41" s="67" t="e">
        <f>ROUND(#REF!,0)</f>
        <v>#REF!</v>
      </c>
      <c r="CF41" s="67" t="e">
        <f>ROUND(#REF!,0)</f>
        <v>#REF!</v>
      </c>
      <c r="CG41" s="67" t="e">
        <f>ROUND(#REF!,0)</f>
        <v>#REF!</v>
      </c>
      <c r="CH41" s="67">
        <f t="shared" si="13"/>
        <v>-1378</v>
      </c>
      <c r="CI41" s="67" t="e">
        <f>ROUND(#REF!,0)</f>
        <v>#REF!</v>
      </c>
      <c r="CJ41" s="67">
        <f t="shared" si="14"/>
        <v>1648</v>
      </c>
      <c r="CK41" s="67" t="e">
        <f>ROUND(#REF!,0)</f>
        <v>#REF!</v>
      </c>
      <c r="CL41" s="67"/>
      <c r="CM41" s="67"/>
      <c r="CN41" s="67"/>
      <c r="CO41" s="67"/>
      <c r="CP41" s="67"/>
      <c r="CQ41" s="67"/>
      <c r="CR41" s="67">
        <v>-1378</v>
      </c>
      <c r="CS41" s="67"/>
      <c r="CT41" s="67"/>
      <c r="CU41" s="67"/>
      <c r="CV41" s="67"/>
      <c r="CY41" s="172">
        <v>1971</v>
      </c>
      <c r="CZ41" s="179">
        <v>2915</v>
      </c>
    </row>
    <row r="42" spans="2:105" ht="21.75" customHeight="1">
      <c r="D42" s="80">
        <v>10</v>
      </c>
      <c r="E42" s="90" t="s">
        <v>72</v>
      </c>
      <c r="F42" s="91">
        <f t="shared" ref="F42" si="23">I42-CY42</f>
        <v>0</v>
      </c>
      <c r="G42" s="91">
        <v>0</v>
      </c>
      <c r="H42" s="91">
        <v>0</v>
      </c>
      <c r="I42" s="180">
        <v>0</v>
      </c>
      <c r="J42" s="91">
        <v>0</v>
      </c>
      <c r="K42" s="91">
        <v>0</v>
      </c>
      <c r="L42" s="180">
        <v>0</v>
      </c>
      <c r="M42" s="116">
        <v>0</v>
      </c>
      <c r="N42" s="91">
        <v>0</v>
      </c>
      <c r="O42" s="116">
        <f>'[2]AA 110 PL-UFO'!AA31/10^5</f>
        <v>0</v>
      </c>
      <c r="P42" s="116">
        <v>0</v>
      </c>
      <c r="Q42" s="92"/>
      <c r="R42" s="93">
        <v>0</v>
      </c>
      <c r="S42" s="92">
        <v>40.189929999999997</v>
      </c>
      <c r="T42" s="92"/>
      <c r="U42" s="95">
        <f t="shared" si="0"/>
        <v>0</v>
      </c>
      <c r="V42" s="103">
        <v>0</v>
      </c>
      <c r="W42" s="95" t="e">
        <f>#REF!+V42</f>
        <v>#REF!</v>
      </c>
      <c r="X42" s="95" t="e">
        <f>#REF!-W42</f>
        <v>#REF!</v>
      </c>
      <c r="Y42" s="91">
        <v>0</v>
      </c>
      <c r="Z42" s="116">
        <v>-144</v>
      </c>
      <c r="AA42" s="91">
        <v>0</v>
      </c>
      <c r="AB42" s="91">
        <v>0</v>
      </c>
      <c r="AC42" s="92"/>
      <c r="AD42" s="92"/>
      <c r="AE42" s="92"/>
      <c r="AF42" s="92">
        <v>0</v>
      </c>
      <c r="AG42" s="92">
        <v>0</v>
      </c>
      <c r="AH42" s="61" t="e">
        <f>(O45-#REF!)/#REF!</f>
        <v>#REF!</v>
      </c>
      <c r="AI42" s="121"/>
      <c r="AJ42" s="67"/>
      <c r="AK42" s="67"/>
      <c r="AL42" s="67"/>
      <c r="AM42" s="67"/>
      <c r="AN42" s="67"/>
      <c r="AQ42" s="67"/>
      <c r="AR42" s="67"/>
      <c r="AS42" s="67"/>
      <c r="AT42" s="67"/>
      <c r="AU42" s="67"/>
      <c r="AV42" s="67"/>
      <c r="AW42" s="67"/>
      <c r="AX42" s="67"/>
      <c r="AY42" s="67"/>
      <c r="AZ42" s="67"/>
      <c r="BA42" s="67"/>
      <c r="BB42" s="98"/>
      <c r="BC42" s="98"/>
      <c r="BD42" s="98"/>
      <c r="BE42" s="98"/>
      <c r="BF42" s="98"/>
      <c r="BG42" s="98"/>
      <c r="BH42" s="98"/>
      <c r="BI42" s="98"/>
      <c r="BJ42" s="122"/>
      <c r="BK42" s="170"/>
      <c r="BL42" s="67"/>
      <c r="BM42" s="67"/>
      <c r="BN42" s="67"/>
      <c r="BO42" s="67"/>
      <c r="BP42" s="67"/>
      <c r="BQ42" s="67"/>
      <c r="BR42" s="67"/>
      <c r="BS42" s="67"/>
      <c r="BT42" s="67"/>
      <c r="BU42" s="67"/>
      <c r="BV42" s="67"/>
      <c r="BW42" s="123"/>
      <c r="BX42" s="124"/>
      <c r="BZ42" s="67"/>
      <c r="CA42" s="67"/>
      <c r="CB42" s="67"/>
      <c r="CC42" s="67" t="e">
        <f>ROUND(#REF!,0)</f>
        <v>#REF!</v>
      </c>
      <c r="CD42" s="67"/>
      <c r="CE42" s="67"/>
      <c r="CF42" s="67"/>
      <c r="CG42" s="67"/>
      <c r="CH42" s="67">
        <f t="shared" si="13"/>
        <v>0</v>
      </c>
      <c r="CI42" s="67"/>
      <c r="CJ42" s="67"/>
      <c r="CK42" s="67"/>
      <c r="CL42" s="67"/>
      <c r="CM42" s="67"/>
      <c r="CN42" s="67"/>
      <c r="CO42" s="67"/>
      <c r="CP42" s="67"/>
      <c r="CQ42" s="67"/>
      <c r="CR42" s="67"/>
      <c r="CS42" s="67"/>
      <c r="CT42" s="67"/>
      <c r="CU42" s="67"/>
      <c r="CV42" s="67"/>
      <c r="CY42" s="91">
        <v>0</v>
      </c>
      <c r="CZ42" s="181">
        <v>0</v>
      </c>
    </row>
    <row r="43" spans="2:105" ht="29.25" customHeight="1">
      <c r="D43" s="80">
        <v>11</v>
      </c>
      <c r="E43" s="182" t="s">
        <v>73</v>
      </c>
      <c r="F43" s="183">
        <f>F41-F42</f>
        <v>600</v>
      </c>
      <c r="G43" s="183">
        <f>G41-G42</f>
        <v>285</v>
      </c>
      <c r="H43" s="184">
        <v>494</v>
      </c>
      <c r="I43" s="183">
        <f>I41-I42</f>
        <v>600</v>
      </c>
      <c r="J43" s="184">
        <f t="shared" ref="J43:K43" si="24">J41-J42</f>
        <v>2256</v>
      </c>
      <c r="K43" s="184">
        <f t="shared" si="24"/>
        <v>-2667</v>
      </c>
      <c r="L43" s="183">
        <f>L41-L42</f>
        <v>795</v>
      </c>
      <c r="M43" s="185">
        <v>661</v>
      </c>
      <c r="N43" s="185">
        <v>890</v>
      </c>
      <c r="O43" s="185">
        <f>O41+O42</f>
        <v>795</v>
      </c>
      <c r="P43" s="185">
        <v>3576</v>
      </c>
      <c r="Q43" s="186"/>
      <c r="R43" s="185">
        <f>R41+R42</f>
        <v>1657</v>
      </c>
      <c r="S43" s="185">
        <f>S41+S42</f>
        <v>1550.18993</v>
      </c>
      <c r="T43" s="186"/>
      <c r="U43" s="95">
        <f t="shared" si="0"/>
        <v>890</v>
      </c>
      <c r="V43" s="187">
        <f>V41</f>
        <v>357</v>
      </c>
      <c r="W43" s="95" t="e">
        <f>#REF!+V43</f>
        <v>#REF!</v>
      </c>
      <c r="X43" s="95" t="e">
        <f>#REF!-W43</f>
        <v>#REF!</v>
      </c>
      <c r="Y43" s="185">
        <f>Y41-Y42</f>
        <v>-1378</v>
      </c>
      <c r="Z43" s="185">
        <f>Z41+Z42</f>
        <v>1504</v>
      </c>
      <c r="AA43" s="184">
        <f>AA41-AA42</f>
        <v>1157</v>
      </c>
      <c r="AB43" s="184">
        <f>AB41-AB42</f>
        <v>-3454</v>
      </c>
      <c r="AC43" s="188">
        <f>AC41-AC42</f>
        <v>-2712</v>
      </c>
      <c r="AD43" s="184">
        <f>AD41-AD42</f>
        <v>285</v>
      </c>
      <c r="AE43" s="184">
        <f>AE41-AE42</f>
        <v>830</v>
      </c>
      <c r="AF43" s="186">
        <f>AF41+AF42</f>
        <v>190</v>
      </c>
      <c r="AG43" s="186">
        <f>AG41+AG42</f>
        <v>357</v>
      </c>
      <c r="AH43" s="61" t="e">
        <f>(O46-#REF!)/#REF!</f>
        <v>#REF!</v>
      </c>
      <c r="AI43" s="121"/>
      <c r="AJ43" s="67"/>
      <c r="AK43" s="67"/>
      <c r="AL43" s="67"/>
      <c r="AM43" s="67"/>
      <c r="AN43" s="67"/>
      <c r="AQ43" s="67"/>
      <c r="AR43" s="67"/>
      <c r="AS43" s="67"/>
      <c r="AT43" s="67"/>
      <c r="AU43" s="67"/>
      <c r="AV43" s="67"/>
      <c r="AW43" s="67"/>
      <c r="AX43" s="67"/>
      <c r="AY43" s="67"/>
      <c r="AZ43" s="67"/>
      <c r="BA43" s="67"/>
      <c r="BB43" s="98"/>
      <c r="BC43" s="98"/>
      <c r="BD43" s="98"/>
      <c r="BE43" s="98"/>
      <c r="BF43" s="98"/>
      <c r="BG43" s="98"/>
      <c r="BH43" s="98"/>
      <c r="BI43" s="98"/>
      <c r="BJ43" s="122"/>
      <c r="BK43" s="170"/>
      <c r="BL43" s="67"/>
      <c r="BM43" s="67"/>
      <c r="BN43" s="67"/>
      <c r="BO43" s="67"/>
      <c r="BP43" s="67"/>
      <c r="BQ43" s="67"/>
      <c r="BR43" s="67"/>
      <c r="BS43" s="67"/>
      <c r="BT43" s="67"/>
      <c r="BU43" s="67"/>
      <c r="BV43" s="67"/>
      <c r="BW43" s="123"/>
      <c r="BX43" s="124"/>
      <c r="BZ43" s="67"/>
      <c r="CA43" s="67"/>
      <c r="CB43" s="67"/>
      <c r="CC43" s="67"/>
      <c r="CD43" s="67"/>
      <c r="CE43" s="67"/>
      <c r="CF43" s="67"/>
      <c r="CG43" s="67"/>
      <c r="CH43" s="67"/>
      <c r="CI43" s="67"/>
      <c r="CJ43" s="67"/>
      <c r="CK43" s="67"/>
      <c r="CL43" s="67"/>
      <c r="CM43" s="67"/>
      <c r="CN43" s="67"/>
      <c r="CO43" s="67"/>
      <c r="CP43" s="67"/>
      <c r="CQ43" s="67"/>
      <c r="CR43" s="67"/>
      <c r="CS43" s="67"/>
      <c r="CT43" s="67"/>
      <c r="CU43" s="67"/>
      <c r="CV43" s="67"/>
      <c r="CY43" s="184">
        <v>1971</v>
      </c>
      <c r="CZ43" s="189">
        <v>2915</v>
      </c>
    </row>
    <row r="44" spans="2:105" ht="22.5" customHeight="1">
      <c r="D44" s="80">
        <v>12</v>
      </c>
      <c r="E44" s="81" t="s">
        <v>74</v>
      </c>
      <c r="F44" s="126"/>
      <c r="G44" s="126"/>
      <c r="H44" s="126"/>
      <c r="I44" s="126"/>
      <c r="J44" s="126"/>
      <c r="K44" s="126"/>
      <c r="L44" s="126"/>
      <c r="M44" s="91"/>
      <c r="N44" s="126"/>
      <c r="O44" s="91"/>
      <c r="P44" s="91"/>
      <c r="Q44" s="92"/>
      <c r="R44" s="93"/>
      <c r="S44" s="92"/>
      <c r="T44" s="92"/>
      <c r="U44" s="95">
        <f t="shared" si="0"/>
        <v>0</v>
      </c>
      <c r="V44" s="103"/>
      <c r="W44" s="95" t="e">
        <f>#REF!+V44</f>
        <v>#REF!</v>
      </c>
      <c r="X44" s="95" t="e">
        <f>#REF!-W44</f>
        <v>#REF!</v>
      </c>
      <c r="Y44" s="91"/>
      <c r="Z44" s="91"/>
      <c r="AA44" s="126"/>
      <c r="AB44" s="126"/>
      <c r="AC44" s="92"/>
      <c r="AD44" s="92"/>
      <c r="AE44" s="92"/>
      <c r="AF44" s="92"/>
      <c r="AG44" s="92"/>
      <c r="AH44" s="61" t="e">
        <f>(O47-#REF!)/#REF!</f>
        <v>#REF!</v>
      </c>
      <c r="AI44" s="96"/>
      <c r="AJ44" s="67"/>
      <c r="AK44" s="67"/>
      <c r="AL44" s="67"/>
      <c r="AM44" s="67"/>
      <c r="AN44" s="67"/>
      <c r="AQ44" s="67"/>
      <c r="AR44" s="67"/>
      <c r="AS44" s="67"/>
      <c r="AT44" s="67"/>
      <c r="AU44" s="67"/>
      <c r="AV44" s="67"/>
      <c r="AW44" s="67"/>
      <c r="AX44" s="67">
        <f t="shared" ref="AX44:AX75" si="25">Z44-AT44</f>
        <v>0</v>
      </c>
      <c r="AY44" s="67" t="e">
        <f>#REF!-AU44</f>
        <v>#REF!</v>
      </c>
      <c r="AZ44" s="67" t="e">
        <f>#REF!-AV44</f>
        <v>#REF!</v>
      </c>
      <c r="BA44" s="67" t="e">
        <f>AW44-#REF!</f>
        <v>#REF!</v>
      </c>
      <c r="BB44" s="98">
        <v>0</v>
      </c>
      <c r="BC44" s="98">
        <v>0</v>
      </c>
      <c r="BD44" s="98">
        <v>0</v>
      </c>
      <c r="BE44" s="98">
        <v>0</v>
      </c>
      <c r="BF44" s="98">
        <v>0</v>
      </c>
      <c r="BG44" s="98">
        <v>0</v>
      </c>
      <c r="BH44" s="98">
        <v>0</v>
      </c>
      <c r="BI44" s="98">
        <v>0</v>
      </c>
      <c r="BJ44" s="100"/>
      <c r="BK44" s="100"/>
      <c r="BL44" s="67"/>
      <c r="BM44" s="67" t="e">
        <f>BB44-#REF!</f>
        <v>#REF!</v>
      </c>
      <c r="BN44" s="67" t="e">
        <f>BC44-#REF!</f>
        <v>#REF!</v>
      </c>
      <c r="BO44" s="67" t="e">
        <f>BD44-#REF!</f>
        <v>#REF!</v>
      </c>
      <c r="BP44" s="67" t="e">
        <f>BE44-#REF!</f>
        <v>#REF!</v>
      </c>
      <c r="BQ44" s="67" t="e">
        <f>BF44-#REF!</f>
        <v>#REF!</v>
      </c>
      <c r="BR44" s="67">
        <f>BG44-Z44</f>
        <v>0</v>
      </c>
      <c r="BS44" s="67">
        <f>BH44-Y44</f>
        <v>0</v>
      </c>
      <c r="BT44" s="67" t="e">
        <f>BI44-#REF!</f>
        <v>#REF!</v>
      </c>
      <c r="BU44" s="67" t="e">
        <f>BJ44-#REF!</f>
        <v>#REF!</v>
      </c>
      <c r="BV44" s="67" t="e">
        <f>BK44-#REF!</f>
        <v>#REF!</v>
      </c>
      <c r="BW44" s="138"/>
      <c r="BX44" s="101"/>
      <c r="BZ44" s="67"/>
      <c r="CA44" s="67"/>
      <c r="CB44" s="67"/>
      <c r="CC44" s="67"/>
      <c r="CD44" s="67"/>
      <c r="CE44" s="67"/>
      <c r="CF44" s="67"/>
      <c r="CG44" s="67"/>
      <c r="CH44" s="67"/>
      <c r="CI44" s="67"/>
      <c r="CJ44" s="67"/>
      <c r="CK44" s="67"/>
      <c r="CL44" s="67"/>
      <c r="CM44" s="67"/>
      <c r="CN44" s="67"/>
      <c r="CO44" s="67"/>
      <c r="CP44" s="67"/>
      <c r="CQ44" s="67"/>
      <c r="CR44" s="67"/>
      <c r="CS44" s="67"/>
      <c r="CT44" s="67"/>
      <c r="CU44" s="67"/>
      <c r="CV44" s="67"/>
      <c r="CY44" s="126"/>
      <c r="CZ44" s="135"/>
    </row>
    <row r="45" spans="2:105" ht="22.5" customHeight="1">
      <c r="D45" s="80"/>
      <c r="E45" s="90" t="s">
        <v>75</v>
      </c>
      <c r="F45" s="91">
        <f t="shared" ref="F45" si="26">I45-CY45</f>
        <v>0</v>
      </c>
      <c r="G45" s="91">
        <v>0</v>
      </c>
      <c r="H45" s="91">
        <v>0</v>
      </c>
      <c r="I45" s="91">
        <f>'[2]AA 110 PL-UFO'!D34/10^5</f>
        <v>0</v>
      </c>
      <c r="J45" s="91">
        <v>0</v>
      </c>
      <c r="K45" s="91">
        <v>37</v>
      </c>
      <c r="L45" s="91">
        <f t="shared" ref="L45:L46" si="27">+O45</f>
        <v>13.12682</v>
      </c>
      <c r="M45" s="91">
        <v>19.849080000000001</v>
      </c>
      <c r="N45" s="91">
        <v>35.571179999999998</v>
      </c>
      <c r="O45" s="91">
        <f>'[2]AA 110 PL-UFO'!AA34/10^5</f>
        <v>13.12682</v>
      </c>
      <c r="P45" s="91">
        <v>101.51866</v>
      </c>
      <c r="Q45" s="92"/>
      <c r="R45" s="93"/>
      <c r="S45" s="92">
        <v>193.28179665798663</v>
      </c>
      <c r="T45" s="92"/>
      <c r="U45" s="95">
        <f t="shared" si="0"/>
        <v>35.571179999999998</v>
      </c>
      <c r="V45" s="103">
        <v>31</v>
      </c>
      <c r="W45" s="95" t="e">
        <f>#REF!+V45</f>
        <v>#REF!</v>
      </c>
      <c r="X45" s="95" t="e">
        <f>#REF!-W45</f>
        <v>#REF!</v>
      </c>
      <c r="Y45" s="91">
        <v>65</v>
      </c>
      <c r="Z45" s="91">
        <v>49</v>
      </c>
      <c r="AA45" s="91">
        <v>3</v>
      </c>
      <c r="AB45" s="91">
        <v>0</v>
      </c>
      <c r="AC45" s="92"/>
      <c r="AD45" s="92">
        <f>10*0</f>
        <v>0</v>
      </c>
      <c r="AE45" s="92">
        <f>37*0</f>
        <v>0</v>
      </c>
      <c r="AF45" s="92"/>
      <c r="AG45" s="92">
        <v>31</v>
      </c>
      <c r="AH45" s="61" t="e">
        <f>(O48-#REF!)/#REF!</f>
        <v>#REF!</v>
      </c>
      <c r="AI45" s="96">
        <v>132</v>
      </c>
      <c r="AJ45" s="67">
        <v>0</v>
      </c>
      <c r="AK45" s="67">
        <v>0</v>
      </c>
      <c r="AL45" s="67">
        <v>0</v>
      </c>
      <c r="AM45" s="67">
        <v>26.832789999999999</v>
      </c>
      <c r="AN45" s="67"/>
      <c r="AO45" s="97">
        <v>26.892520000000001</v>
      </c>
      <c r="AP45" s="97">
        <v>0.11226999999999999</v>
      </c>
      <c r="AQ45" s="67"/>
      <c r="AR45" s="67"/>
      <c r="AS45" s="67"/>
      <c r="AT45" s="67">
        <v>26.832789999999999</v>
      </c>
      <c r="AU45" s="67">
        <v>-0.17200000000000201</v>
      </c>
      <c r="AV45" s="67">
        <v>0</v>
      </c>
      <c r="AW45" s="67">
        <v>0</v>
      </c>
      <c r="AX45" s="67">
        <f t="shared" si="25"/>
        <v>22.167210000000001</v>
      </c>
      <c r="AY45" s="67" t="e">
        <f>#REF!-AU45</f>
        <v>#REF!</v>
      </c>
      <c r="AZ45" s="67" t="e">
        <f>#REF!-AV45</f>
        <v>#REF!</v>
      </c>
      <c r="BA45" s="67" t="e">
        <f>AW45-#REF!</f>
        <v>#REF!</v>
      </c>
      <c r="BB45" s="98"/>
      <c r="BC45" s="98"/>
      <c r="BD45" s="98"/>
      <c r="BE45" s="98"/>
      <c r="BF45" s="98"/>
      <c r="BG45" s="98"/>
      <c r="BH45" s="98"/>
      <c r="BI45" s="98"/>
      <c r="BJ45" s="100"/>
      <c r="BK45" s="100"/>
      <c r="BL45" s="67"/>
      <c r="BM45" s="67"/>
      <c r="BN45" s="67"/>
      <c r="BO45" s="67"/>
      <c r="BP45" s="67"/>
      <c r="BQ45" s="67"/>
      <c r="BR45" s="67"/>
      <c r="BS45" s="67"/>
      <c r="BT45" s="67"/>
      <c r="BU45" s="67"/>
      <c r="BV45" s="67"/>
      <c r="BW45" s="138"/>
      <c r="BX45" s="101"/>
      <c r="BZ45" s="67">
        <v>0</v>
      </c>
      <c r="CA45" s="67"/>
      <c r="CB45" s="67" t="e">
        <f>ROUND(#REF!,0)</f>
        <v>#REF!</v>
      </c>
      <c r="CC45" s="67" t="e">
        <f>ROUND(#REF!,0)</f>
        <v>#REF!</v>
      </c>
      <c r="CD45" s="67" t="e">
        <f>ROUND(#REF!,0)</f>
        <v>#REF!</v>
      </c>
      <c r="CE45" s="67" t="e">
        <f>ROUND(#REF!,0)</f>
        <v>#REF!</v>
      </c>
      <c r="CF45" s="67" t="e">
        <f>ROUND(#REF!,0)</f>
        <v>#REF!</v>
      </c>
      <c r="CG45" s="67" t="e">
        <f>ROUND(#REF!,0)</f>
        <v>#REF!</v>
      </c>
      <c r="CH45" s="67">
        <f>ROUND(Y45,0)</f>
        <v>65</v>
      </c>
      <c r="CI45" s="67" t="e">
        <f>ROUND(#REF!,0)</f>
        <v>#REF!</v>
      </c>
      <c r="CJ45" s="67">
        <f>ROUND(Z45,0)</f>
        <v>49</v>
      </c>
      <c r="CK45" s="67" t="e">
        <f>ROUND(#REF!,0)</f>
        <v>#REF!</v>
      </c>
      <c r="CL45" s="67"/>
      <c r="CM45" s="67"/>
      <c r="CN45" s="67"/>
      <c r="CO45" s="67"/>
      <c r="CP45" s="67"/>
      <c r="CQ45" s="67"/>
      <c r="CR45" s="67">
        <v>65</v>
      </c>
      <c r="CS45" s="67"/>
      <c r="CT45" s="67"/>
      <c r="CU45" s="67"/>
      <c r="CV45" s="67"/>
      <c r="CY45" s="91">
        <v>0</v>
      </c>
      <c r="CZ45" s="102">
        <v>81.669579999999996</v>
      </c>
      <c r="DA45" s="66">
        <v>30.6</v>
      </c>
    </row>
    <row r="46" spans="2:105" ht="22.5" customHeight="1">
      <c r="D46" s="80"/>
      <c r="E46" s="90" t="s">
        <v>76</v>
      </c>
      <c r="F46" s="91">
        <f t="shared" ref="F46" si="28">I46</f>
        <v>190</v>
      </c>
      <c r="G46" s="91">
        <v>84</v>
      </c>
      <c r="H46" s="91">
        <v>129</v>
      </c>
      <c r="I46" s="91">
        <f>ROUND('[2]AA 110 PL-UFO'!D36/10^5,0)</f>
        <v>190</v>
      </c>
      <c r="J46" s="91">
        <v>646</v>
      </c>
      <c r="K46" s="91">
        <v>-510</v>
      </c>
      <c r="L46" s="91">
        <f t="shared" si="27"/>
        <v>217.81151311104946</v>
      </c>
      <c r="M46" s="91">
        <v>193</v>
      </c>
      <c r="N46" s="91">
        <v>201.8125122987783</v>
      </c>
      <c r="O46" s="91">
        <f>'[2]AA 110 PL-UFO'!AA36/10^5</f>
        <v>217.81151311104946</v>
      </c>
      <c r="P46" s="91">
        <v>982.86161937698705</v>
      </c>
      <c r="Q46" s="92"/>
      <c r="R46" s="93">
        <v>580.94134536056015</v>
      </c>
      <c r="S46" s="92">
        <v>330.08991064404449</v>
      </c>
      <c r="T46" s="92"/>
      <c r="U46" s="95">
        <f t="shared" si="0"/>
        <v>201.8125122987783</v>
      </c>
      <c r="V46" s="103">
        <v>74</v>
      </c>
      <c r="W46" s="95" t="e">
        <f>#REF!+V46</f>
        <v>#REF!</v>
      </c>
      <c r="X46" s="95" t="e">
        <f>#REF!-W46</f>
        <v>#REF!</v>
      </c>
      <c r="Y46" s="91">
        <v>-240</v>
      </c>
      <c r="Z46" s="91">
        <v>422</v>
      </c>
      <c r="AA46" s="91">
        <v>348</v>
      </c>
      <c r="AB46" s="91">
        <v>-707</v>
      </c>
      <c r="AC46" s="92">
        <v>-424</v>
      </c>
      <c r="AD46" s="92">
        <f>86+10+4</f>
        <v>100</v>
      </c>
      <c r="AE46" s="92">
        <f>218+37+6</f>
        <v>261</v>
      </c>
      <c r="AF46" s="92">
        <v>67</v>
      </c>
      <c r="AG46" s="92">
        <v>74</v>
      </c>
      <c r="AH46" s="61" t="e">
        <f>(O49-#REF!)/#REF!</f>
        <v>#REF!</v>
      </c>
      <c r="AI46" s="96">
        <v>-258</v>
      </c>
      <c r="AJ46" s="67">
        <v>-194.94952719390599</v>
      </c>
      <c r="AK46" s="67">
        <v>-16.635290000000001</v>
      </c>
      <c r="AL46" s="67">
        <v>-1449.12960842601</v>
      </c>
      <c r="AM46" s="67">
        <v>-1519.39634</v>
      </c>
      <c r="AN46" s="67"/>
      <c r="AO46" s="97">
        <v>-323.50977999999998</v>
      </c>
      <c r="AP46" s="97">
        <v>-797.43294000000003</v>
      </c>
      <c r="AQ46" s="67"/>
      <c r="AR46" s="67"/>
      <c r="AS46" s="67"/>
      <c r="AT46" s="67">
        <v>-1483.8616400000001</v>
      </c>
      <c r="AU46" s="67">
        <v>-362.91892000000001</v>
      </c>
      <c r="AV46" s="67">
        <v>-1413.59490922601</v>
      </c>
      <c r="AW46" s="67">
        <v>-430.38773683852202</v>
      </c>
      <c r="AX46" s="67">
        <f t="shared" si="25"/>
        <v>1905.8616400000001</v>
      </c>
      <c r="AY46" s="67" t="e">
        <f>#REF!-AU46</f>
        <v>#REF!</v>
      </c>
      <c r="AZ46" s="67" t="e">
        <f>#REF!-AV46</f>
        <v>#REF!</v>
      </c>
      <c r="BA46" s="67" t="e">
        <f>AW46-#REF!</f>
        <v>#REF!</v>
      </c>
      <c r="BB46" s="98">
        <v>2.59880030723627</v>
      </c>
      <c r="BC46" s="98">
        <v>-961.55101165926601</v>
      </c>
      <c r="BD46" s="98">
        <v>1401.9436682591399</v>
      </c>
      <c r="BE46" s="98">
        <v>0</v>
      </c>
      <c r="BF46" s="98">
        <v>-30.882660000000001</v>
      </c>
      <c r="BG46" s="98">
        <v>-481.70258000000001</v>
      </c>
      <c r="BH46" s="98">
        <v>1562.3208099999999</v>
      </c>
      <c r="BI46" s="98">
        <v>0</v>
      </c>
      <c r="BJ46" s="100">
        <v>-178.52699999999999</v>
      </c>
      <c r="BK46" s="100">
        <v>-247.99046000000001</v>
      </c>
      <c r="BL46" s="67"/>
      <c r="BM46" s="67" t="e">
        <f>BB46-#REF!</f>
        <v>#REF!</v>
      </c>
      <c r="BN46" s="67" t="e">
        <f>BC46-#REF!</f>
        <v>#REF!</v>
      </c>
      <c r="BO46" s="67" t="e">
        <f>BD46-#REF!</f>
        <v>#REF!</v>
      </c>
      <c r="BP46" s="67" t="e">
        <f>BE46-#REF!</f>
        <v>#REF!</v>
      </c>
      <c r="BQ46" s="67" t="e">
        <f>BF46-#REF!</f>
        <v>#REF!</v>
      </c>
      <c r="BR46" s="67">
        <f>BG46-Z46</f>
        <v>-903.70258000000001</v>
      </c>
      <c r="BS46" s="67">
        <f>BH46-Y46</f>
        <v>1802.3208099999999</v>
      </c>
      <c r="BT46" s="67" t="e">
        <f>BI46-#REF!</f>
        <v>#REF!</v>
      </c>
      <c r="BU46" s="67" t="e">
        <f>BJ46-#REF!</f>
        <v>#REF!</v>
      </c>
      <c r="BV46" s="67" t="e">
        <f>BK46-#REF!</f>
        <v>#REF!</v>
      </c>
      <c r="BW46" s="138"/>
      <c r="BX46" s="101"/>
      <c r="BZ46" s="67">
        <v>-870</v>
      </c>
      <c r="CA46" s="67"/>
      <c r="CB46" s="67" t="e">
        <f>ROUND(#REF!,0)</f>
        <v>#REF!</v>
      </c>
      <c r="CC46" s="67" t="e">
        <f>ROUND(#REF!,0)</f>
        <v>#REF!</v>
      </c>
      <c r="CD46" s="67" t="e">
        <f>ROUND(#REF!,0)</f>
        <v>#REF!</v>
      </c>
      <c r="CE46" s="67" t="e">
        <f>ROUND(#REF!,0)</f>
        <v>#REF!</v>
      </c>
      <c r="CF46" s="67" t="e">
        <f>ROUND(#REF!,0)</f>
        <v>#REF!</v>
      </c>
      <c r="CG46" s="67" t="e">
        <f>ROUND(#REF!,0)</f>
        <v>#REF!</v>
      </c>
      <c r="CH46" s="67">
        <f>ROUND(Y46,0)</f>
        <v>-240</v>
      </c>
      <c r="CI46" s="67" t="e">
        <f>ROUND(#REF!,0)</f>
        <v>#REF!</v>
      </c>
      <c r="CJ46" s="67">
        <f>ROUND(Z46,0)</f>
        <v>422</v>
      </c>
      <c r="CK46" s="67" t="e">
        <f>ROUND(#REF!,0)</f>
        <v>#REF!</v>
      </c>
      <c r="CL46" s="67"/>
      <c r="CM46" s="67"/>
      <c r="CN46" s="67"/>
      <c r="CO46" s="67"/>
      <c r="CP46" s="67"/>
      <c r="CQ46" s="67"/>
      <c r="CR46" s="67">
        <v>-240</v>
      </c>
      <c r="CS46" s="67"/>
      <c r="CT46" s="67"/>
      <c r="CU46" s="67"/>
      <c r="CV46" s="67"/>
      <c r="CY46" s="91">
        <v>562</v>
      </c>
      <c r="CZ46" s="102">
        <v>789.54553200528596</v>
      </c>
      <c r="DA46" s="66">
        <v>-114.83</v>
      </c>
    </row>
    <row r="47" spans="2:105" ht="21">
      <c r="D47" s="80"/>
      <c r="E47" s="81" t="s">
        <v>77</v>
      </c>
      <c r="F47" s="104">
        <f t="array" ref="F47">SUM(ROUND(F45:F46,0))</f>
        <v>190</v>
      </c>
      <c r="G47" s="104">
        <f t="array" ref="G47">SUM(ROUND(G45:G46,0))</f>
        <v>84</v>
      </c>
      <c r="H47" s="190">
        <v>129</v>
      </c>
      <c r="I47" s="104">
        <f t="array" ref="I47">SUM(ROUND(I45:I46,0))</f>
        <v>190</v>
      </c>
      <c r="J47" s="190">
        <f>SUM(J45:J46)</f>
        <v>646</v>
      </c>
      <c r="K47" s="190">
        <f>SUM(K45:K46)</f>
        <v>-473</v>
      </c>
      <c r="L47" s="104">
        <f t="array" ref="L47">SUM(ROUND(L45:L46,0))</f>
        <v>231</v>
      </c>
      <c r="M47" s="104">
        <f>SUM(M45:M46)</f>
        <v>212.84908000000001</v>
      </c>
      <c r="N47" s="104">
        <v>238</v>
      </c>
      <c r="O47" s="104">
        <f t="array" ref="O47">SUM(ROUND(O45:O46,0))</f>
        <v>231</v>
      </c>
      <c r="P47" s="104">
        <v>1085</v>
      </c>
      <c r="Q47" s="106"/>
      <c r="R47" s="104">
        <f>SUM(R45:R46)</f>
        <v>580.94134536056015</v>
      </c>
      <c r="S47" s="104">
        <f>SUM(S45:S46)</f>
        <v>523.37170730203115</v>
      </c>
      <c r="T47" s="106"/>
      <c r="U47" s="95">
        <f t="shared" si="0"/>
        <v>238</v>
      </c>
      <c r="V47" s="146">
        <v>105</v>
      </c>
      <c r="W47" s="95" t="e">
        <f>#REF!+V47</f>
        <v>#REF!</v>
      </c>
      <c r="X47" s="95" t="e">
        <f>#REF!-W47</f>
        <v>#REF!</v>
      </c>
      <c r="Y47" s="104">
        <f t="array" ref="Y47">SUM(ROUND(Y45:Y46,0))</f>
        <v>-175</v>
      </c>
      <c r="Z47" s="104">
        <f t="array" ref="Z47">SUM(ROUND(Z45:Z46,0))</f>
        <v>471</v>
      </c>
      <c r="AA47" s="190">
        <f>SUM(AA45:AA46)</f>
        <v>351</v>
      </c>
      <c r="AB47" s="190">
        <f>SUM(AB45:AB46)</f>
        <v>-707</v>
      </c>
      <c r="AC47" s="191">
        <f>SUM(AC45:AC46)</f>
        <v>-424</v>
      </c>
      <c r="AD47" s="190">
        <f>SUM(AD45:AD46)</f>
        <v>100</v>
      </c>
      <c r="AE47" s="190">
        <f>SUM(AE45:AE46)</f>
        <v>261</v>
      </c>
      <c r="AF47" s="104">
        <f t="array" ref="AF47">SUM(ROUND(AF45:AF46,0))</f>
        <v>67</v>
      </c>
      <c r="AG47" s="104">
        <f t="array" ref="AG47">SUM(ROUND(AG45:AG46,0))</f>
        <v>105</v>
      </c>
      <c r="AH47" s="61" t="e">
        <f>(O50-#REF!)/#REF!</f>
        <v>#REF!</v>
      </c>
      <c r="AI47" s="192">
        <v>-126</v>
      </c>
      <c r="AJ47" s="67">
        <v>-194.94952719390599</v>
      </c>
      <c r="AK47" s="67">
        <v>-16.635290000000001</v>
      </c>
      <c r="AL47" s="67">
        <v>-1449.12960842601</v>
      </c>
      <c r="AM47" s="67">
        <v>-1491.5635500000001</v>
      </c>
      <c r="AN47" s="67"/>
      <c r="AO47" s="97">
        <v>-296.61725999999999</v>
      </c>
      <c r="AP47" s="97">
        <v>-797.32066999999995</v>
      </c>
      <c r="AQ47" s="67"/>
      <c r="AR47" s="67"/>
      <c r="AS47" s="67"/>
      <c r="AT47" s="67">
        <v>-1457.0288499999999</v>
      </c>
      <c r="AU47" s="67">
        <v>-363.09091999999998</v>
      </c>
      <c r="AV47" s="67">
        <v>-1413.59490922601</v>
      </c>
      <c r="AW47" s="67">
        <v>-430.38773683852202</v>
      </c>
      <c r="AX47" s="67">
        <f t="shared" si="25"/>
        <v>1928.0288499999999</v>
      </c>
      <c r="AY47" s="67" t="e">
        <f>#REF!-AU47</f>
        <v>#REF!</v>
      </c>
      <c r="AZ47" s="67" t="e">
        <f>#REF!-AV47</f>
        <v>#REF!</v>
      </c>
      <c r="BA47" s="67" t="e">
        <f>AW47-#REF!</f>
        <v>#REF!</v>
      </c>
      <c r="BB47" s="98">
        <v>2.59880030723627</v>
      </c>
      <c r="BC47" s="98">
        <v>-971.04229594809794</v>
      </c>
      <c r="BD47" s="98">
        <v>982.24862587545704</v>
      </c>
      <c r="BE47" s="98">
        <v>0</v>
      </c>
      <c r="BF47" s="98">
        <v>-61.07029</v>
      </c>
      <c r="BG47" s="98">
        <v>-1212.8386800000001</v>
      </c>
      <c r="BH47" s="98">
        <v>952.92211999999995</v>
      </c>
      <c r="BI47" s="98">
        <v>0</v>
      </c>
      <c r="BJ47" s="193">
        <v>1340.7400299999999</v>
      </c>
      <c r="BK47" s="193">
        <v>3447.30044</v>
      </c>
      <c r="BL47" s="67"/>
      <c r="BM47" s="67" t="e">
        <f>BB47-#REF!</f>
        <v>#REF!</v>
      </c>
      <c r="BN47" s="67" t="e">
        <f>BC47-#REF!</f>
        <v>#REF!</v>
      </c>
      <c r="BO47" s="67" t="e">
        <f>BD47-#REF!</f>
        <v>#REF!</v>
      </c>
      <c r="BP47" s="67" t="e">
        <f>BE47-#REF!</f>
        <v>#REF!</v>
      </c>
      <c r="BQ47" s="67" t="e">
        <f>BF47-#REF!</f>
        <v>#REF!</v>
      </c>
      <c r="BR47" s="67">
        <f>BG47-Z47</f>
        <v>-1683.8386800000001</v>
      </c>
      <c r="BS47" s="67">
        <f>BH47-Y47</f>
        <v>1127.9221199999999</v>
      </c>
      <c r="BT47" s="67" t="e">
        <f>BI47-#REF!</f>
        <v>#REF!</v>
      </c>
      <c r="BU47" s="67" t="e">
        <f>BJ47-#REF!</f>
        <v>#REF!</v>
      </c>
      <c r="BV47" s="67" t="e">
        <f>BK47-#REF!</f>
        <v>#REF!</v>
      </c>
      <c r="BW47" s="177"/>
      <c r="BX47" s="178"/>
      <c r="BZ47" s="67">
        <v>-870</v>
      </c>
      <c r="CA47" s="67"/>
      <c r="CB47" s="67" t="e">
        <f>ROUND(#REF!,0)</f>
        <v>#REF!</v>
      </c>
      <c r="CC47" s="67" t="e">
        <f>ROUND(#REF!,0)</f>
        <v>#REF!</v>
      </c>
      <c r="CD47" s="67" t="e">
        <f>ROUND(#REF!,0)</f>
        <v>#REF!</v>
      </c>
      <c r="CE47" s="67" t="e">
        <f>ROUND(#REF!,0)</f>
        <v>#REF!</v>
      </c>
      <c r="CF47" s="67" t="e">
        <f>ROUND(#REF!,0)</f>
        <v>#REF!</v>
      </c>
      <c r="CG47" s="67" t="e">
        <f>ROUND(#REF!,0)</f>
        <v>#REF!</v>
      </c>
      <c r="CH47" s="67">
        <f>ROUND(Y47,0)</f>
        <v>-175</v>
      </c>
      <c r="CI47" s="67" t="e">
        <f>ROUND(#REF!,0)</f>
        <v>#REF!</v>
      </c>
      <c r="CJ47" s="67">
        <f>ROUND(Z47,0)</f>
        <v>471</v>
      </c>
      <c r="CK47" s="67" t="e">
        <f>ROUND(#REF!,0)</f>
        <v>#REF!</v>
      </c>
      <c r="CL47" s="67"/>
      <c r="CM47" s="67"/>
      <c r="CN47" s="67"/>
      <c r="CO47" s="67"/>
      <c r="CP47" s="67"/>
      <c r="CQ47" s="67"/>
      <c r="CR47" s="67">
        <v>-175</v>
      </c>
      <c r="CS47" s="67"/>
      <c r="CT47" s="67"/>
      <c r="CU47" s="67"/>
      <c r="CV47" s="67"/>
      <c r="CY47" s="190">
        <v>562</v>
      </c>
      <c r="CZ47" s="114">
        <v>872</v>
      </c>
    </row>
    <row r="48" spans="2:105" ht="6.75" customHeight="1">
      <c r="D48" s="80"/>
      <c r="E48" s="90"/>
      <c r="F48" s="194"/>
      <c r="G48" s="116"/>
      <c r="H48" s="116"/>
      <c r="I48" s="194"/>
      <c r="J48" s="116"/>
      <c r="K48" s="116"/>
      <c r="L48" s="194"/>
      <c r="M48" s="180"/>
      <c r="N48" s="180"/>
      <c r="O48" s="180"/>
      <c r="P48" s="180"/>
      <c r="Q48" s="92"/>
      <c r="R48" s="93"/>
      <c r="S48" s="92"/>
      <c r="T48" s="92"/>
      <c r="U48" s="95">
        <f t="shared" si="0"/>
        <v>0</v>
      </c>
      <c r="V48" s="103"/>
      <c r="W48" s="95" t="e">
        <f>#REF!+V48</f>
        <v>#REF!</v>
      </c>
      <c r="X48" s="95" t="e">
        <f>#REF!-W48</f>
        <v>#REF!</v>
      </c>
      <c r="Y48" s="180"/>
      <c r="Z48" s="180"/>
      <c r="AA48" s="116"/>
      <c r="AB48" s="116"/>
      <c r="AC48" s="92"/>
      <c r="AD48" s="92"/>
      <c r="AE48" s="92"/>
      <c r="AF48" s="92"/>
      <c r="AG48" s="92"/>
      <c r="AH48" s="61" t="e">
        <f>(O51-#REF!)/#REF!</f>
        <v>#REF!</v>
      </c>
      <c r="AI48" s="96"/>
      <c r="AJ48" s="67"/>
      <c r="AK48" s="67"/>
      <c r="AL48" s="67"/>
      <c r="AM48" s="67"/>
      <c r="AN48" s="67"/>
      <c r="AQ48" s="67"/>
      <c r="AR48" s="67"/>
      <c r="AS48" s="67"/>
      <c r="AT48" s="67"/>
      <c r="AU48" s="67"/>
      <c r="AV48" s="67"/>
      <c r="AW48" s="67"/>
      <c r="AX48" s="67">
        <f t="shared" si="25"/>
        <v>0</v>
      </c>
      <c r="AY48" s="67" t="e">
        <f>#REF!-AU48</f>
        <v>#REF!</v>
      </c>
      <c r="AZ48" s="67" t="e">
        <f>#REF!-AV48</f>
        <v>#REF!</v>
      </c>
      <c r="BA48" s="67" t="e">
        <f>AW48-#REF!</f>
        <v>#REF!</v>
      </c>
      <c r="BB48" s="98"/>
      <c r="BC48" s="98"/>
      <c r="BD48" s="98"/>
      <c r="BE48" s="98"/>
      <c r="BF48" s="98"/>
      <c r="BG48" s="98"/>
      <c r="BH48" s="98"/>
      <c r="BI48" s="98"/>
      <c r="BJ48" s="195"/>
      <c r="BK48" s="195"/>
      <c r="BL48" s="67"/>
      <c r="BM48" s="67"/>
      <c r="BN48" s="67"/>
      <c r="BO48" s="67"/>
      <c r="BP48" s="67"/>
      <c r="BQ48" s="67"/>
      <c r="BR48" s="67"/>
      <c r="BS48" s="67"/>
      <c r="BT48" s="67"/>
      <c r="BU48" s="67"/>
      <c r="BV48" s="67"/>
      <c r="BW48" s="138"/>
      <c r="BX48" s="101"/>
      <c r="BZ48" s="67"/>
      <c r="CA48" s="67"/>
      <c r="CB48" s="67" t="e">
        <f>ROUND(#REF!,0)</f>
        <v>#REF!</v>
      </c>
      <c r="CC48" s="67" t="e">
        <f>ROUND(#REF!,0)</f>
        <v>#REF!</v>
      </c>
      <c r="CD48" s="67" t="e">
        <f>ROUND(#REF!,0)</f>
        <v>#REF!</v>
      </c>
      <c r="CE48" s="67" t="e">
        <f>ROUND(#REF!,0)</f>
        <v>#REF!</v>
      </c>
      <c r="CF48" s="67" t="e">
        <f>ROUND(#REF!,0)</f>
        <v>#REF!</v>
      </c>
      <c r="CG48" s="67" t="e">
        <f>ROUND(#REF!,0)</f>
        <v>#REF!</v>
      </c>
      <c r="CH48" s="67">
        <f>ROUND(Y48,0)</f>
        <v>0</v>
      </c>
      <c r="CI48" s="67" t="e">
        <f>ROUND(#REF!,0)</f>
        <v>#REF!</v>
      </c>
      <c r="CJ48" s="67">
        <f>ROUND(Z48,0)</f>
        <v>0</v>
      </c>
      <c r="CK48" s="67" t="e">
        <f>ROUND(#REF!,0)</f>
        <v>#REF!</v>
      </c>
      <c r="CL48" s="67"/>
      <c r="CM48" s="67"/>
      <c r="CN48" s="67"/>
      <c r="CO48" s="67"/>
      <c r="CP48" s="67"/>
      <c r="CQ48" s="67"/>
      <c r="CR48" s="67"/>
      <c r="CS48" s="67"/>
      <c r="CT48" s="67"/>
      <c r="CU48" s="67"/>
      <c r="CV48" s="67"/>
      <c r="CY48" s="116"/>
      <c r="CZ48" s="196"/>
    </row>
    <row r="49" spans="4:104" ht="27.75" customHeight="1">
      <c r="D49" s="80">
        <v>13</v>
      </c>
      <c r="E49" s="81" t="s">
        <v>78</v>
      </c>
      <c r="F49" s="147">
        <f>F43-F47</f>
        <v>410</v>
      </c>
      <c r="G49" s="147">
        <f>G43-G47</f>
        <v>201</v>
      </c>
      <c r="H49" s="147">
        <v>365</v>
      </c>
      <c r="I49" s="147">
        <f>I43-I47</f>
        <v>410</v>
      </c>
      <c r="J49" s="147">
        <f t="shared" ref="J49:K49" si="29">J43-J47</f>
        <v>1610</v>
      </c>
      <c r="K49" s="147">
        <f t="shared" si="29"/>
        <v>-2194</v>
      </c>
      <c r="L49" s="147">
        <f>L43-L47</f>
        <v>564</v>
      </c>
      <c r="M49" s="147">
        <v>448</v>
      </c>
      <c r="N49" s="147">
        <v>652</v>
      </c>
      <c r="O49" s="147">
        <f>O43-O47</f>
        <v>564</v>
      </c>
      <c r="P49" s="147">
        <v>2491</v>
      </c>
      <c r="Q49" s="106"/>
      <c r="R49" s="147">
        <f>R43-R47</f>
        <v>1076.0586546394397</v>
      </c>
      <c r="S49" s="147">
        <f>S43-S47</f>
        <v>1026.8182226979688</v>
      </c>
      <c r="T49" s="106"/>
      <c r="U49" s="95">
        <f t="shared" si="0"/>
        <v>652</v>
      </c>
      <c r="V49" s="146">
        <v>252</v>
      </c>
      <c r="W49" s="95" t="e">
        <f>#REF!+V49</f>
        <v>#REF!</v>
      </c>
      <c r="X49" s="95" t="e">
        <f>#REF!-W49</f>
        <v>#REF!</v>
      </c>
      <c r="Y49" s="147">
        <f t="shared" ref="Y49:AG49" si="30">Y43-Y47</f>
        <v>-1203</v>
      </c>
      <c r="Z49" s="147">
        <f t="shared" si="30"/>
        <v>1033</v>
      </c>
      <c r="AA49" s="147">
        <f t="shared" si="30"/>
        <v>806</v>
      </c>
      <c r="AB49" s="147">
        <f t="shared" si="30"/>
        <v>-2747</v>
      </c>
      <c r="AC49" s="197">
        <f t="shared" si="30"/>
        <v>-2288</v>
      </c>
      <c r="AD49" s="147">
        <f t="shared" si="30"/>
        <v>185</v>
      </c>
      <c r="AE49" s="147">
        <f t="shared" si="30"/>
        <v>569</v>
      </c>
      <c r="AF49" s="147">
        <f t="shared" si="30"/>
        <v>123</v>
      </c>
      <c r="AG49" s="147">
        <f t="shared" si="30"/>
        <v>252</v>
      </c>
      <c r="AH49" s="61" t="e">
        <f>(O52-#REF!)/#REF!</f>
        <v>#REF!</v>
      </c>
      <c r="AI49" s="109">
        <v>-1321</v>
      </c>
      <c r="AJ49" s="67">
        <v>-584.12674060609402</v>
      </c>
      <c r="AK49" s="67">
        <v>-254.98417000000001</v>
      </c>
      <c r="AL49" s="67">
        <v>-4560.3696693739903</v>
      </c>
      <c r="AM49" s="67">
        <v>-6795.5197200000002</v>
      </c>
      <c r="AN49" s="67"/>
      <c r="AO49" s="97">
        <v>-2828.4747400000001</v>
      </c>
      <c r="AP49" s="97">
        <v>-2668</v>
      </c>
      <c r="AQ49" s="67"/>
      <c r="AR49" s="67"/>
      <c r="AS49" s="67"/>
      <c r="AT49" s="67">
        <v>-6690.8644199999999</v>
      </c>
      <c r="AU49" s="67">
        <v>-1193.77395057734</v>
      </c>
      <c r="AV49" s="67">
        <v>-4454.7143685739902</v>
      </c>
      <c r="AW49" s="67">
        <v>-1149.43782446148</v>
      </c>
      <c r="AX49" s="67">
        <f t="shared" si="25"/>
        <v>7723.8644199999999</v>
      </c>
      <c r="AY49" s="67" t="e">
        <f>#REF!-AU49</f>
        <v>#REF!</v>
      </c>
      <c r="AZ49" s="67" t="e">
        <f>#REF!-AV49</f>
        <v>#REF!</v>
      </c>
      <c r="BA49" s="67" t="e">
        <f>AW49-#REF!</f>
        <v>#REF!</v>
      </c>
      <c r="BB49" s="98">
        <v>146.63078549276401</v>
      </c>
      <c r="BC49" s="98">
        <v>-7275.9675258518901</v>
      </c>
      <c r="BD49" s="98">
        <v>-5709.3447419754602</v>
      </c>
      <c r="BE49" s="98">
        <v>0</v>
      </c>
      <c r="BF49" s="98">
        <v>256.29606000000001</v>
      </c>
      <c r="BG49" s="98">
        <v>-4000.67598</v>
      </c>
      <c r="BH49" s="98">
        <v>-1173.37148</v>
      </c>
      <c r="BI49" s="98">
        <v>0</v>
      </c>
      <c r="BJ49" s="151">
        <v>3877.0524099999998</v>
      </c>
      <c r="BK49" s="151">
        <v>6501.8537500000002</v>
      </c>
      <c r="BL49" s="67"/>
      <c r="BM49" s="67" t="e">
        <f>BB49-#REF!</f>
        <v>#REF!</v>
      </c>
      <c r="BN49" s="67" t="e">
        <f>BC49-#REF!</f>
        <v>#REF!</v>
      </c>
      <c r="BO49" s="67" t="e">
        <f>BD49-#REF!</f>
        <v>#REF!</v>
      </c>
      <c r="BP49" s="67" t="e">
        <f>BE49-#REF!</f>
        <v>#REF!</v>
      </c>
      <c r="BQ49" s="67" t="e">
        <f>BF49-#REF!</f>
        <v>#REF!</v>
      </c>
      <c r="BR49" s="67">
        <f>BG49-Z49</f>
        <v>-5033.67598</v>
      </c>
      <c r="BS49" s="67">
        <f>BH49-Y49</f>
        <v>29.62851999999998</v>
      </c>
      <c r="BT49" s="67" t="e">
        <f>BI49-#REF!</f>
        <v>#REF!</v>
      </c>
      <c r="BU49" s="67" t="e">
        <f>BJ49-#REF!</f>
        <v>#REF!</v>
      </c>
      <c r="BV49" s="67" t="e">
        <f>BK49-#REF!</f>
        <v>#REF!</v>
      </c>
      <c r="BW49" s="111"/>
      <c r="BX49" s="112"/>
      <c r="BZ49" s="67">
        <v>-3540</v>
      </c>
      <c r="CA49" s="67"/>
      <c r="CB49" s="67" t="e">
        <f>ROUND(#REF!,0)</f>
        <v>#REF!</v>
      </c>
      <c r="CC49" s="67" t="e">
        <f>ROUND(#REF!,0)</f>
        <v>#REF!</v>
      </c>
      <c r="CD49" s="67" t="e">
        <f>ROUND(#REF!,0)</f>
        <v>#REF!</v>
      </c>
      <c r="CE49" s="67" t="e">
        <f>ROUND(#REF!,0)</f>
        <v>#REF!</v>
      </c>
      <c r="CF49" s="67" t="e">
        <f>ROUND(#REF!,0)</f>
        <v>#REF!</v>
      </c>
      <c r="CG49" s="67" t="e">
        <f>ROUND(#REF!,0)</f>
        <v>#REF!</v>
      </c>
      <c r="CH49" s="67">
        <f>ROUND(Y49,0)</f>
        <v>-1203</v>
      </c>
      <c r="CI49" s="67" t="e">
        <f>ROUND(#REF!,0)</f>
        <v>#REF!</v>
      </c>
      <c r="CJ49" s="67">
        <f>ROUND(Z49,0)</f>
        <v>1033</v>
      </c>
      <c r="CK49" s="67" t="e">
        <f>ROUND(#REF!,0)</f>
        <v>#REF!</v>
      </c>
      <c r="CL49" s="67"/>
      <c r="CM49" s="67"/>
      <c r="CN49" s="67"/>
      <c r="CO49" s="67"/>
      <c r="CP49" s="67"/>
      <c r="CQ49" s="67"/>
      <c r="CR49" s="67">
        <v>-1203</v>
      </c>
      <c r="CS49" s="67"/>
      <c r="CT49" s="67"/>
      <c r="CU49" s="67"/>
      <c r="CV49" s="67"/>
      <c r="CY49" s="147">
        <v>1409</v>
      </c>
      <c r="CZ49" s="153">
        <v>2043</v>
      </c>
    </row>
    <row r="50" spans="4:104" ht="6" customHeight="1">
      <c r="D50" s="80"/>
      <c r="E50" s="198"/>
      <c r="F50" s="199"/>
      <c r="G50" s="199"/>
      <c r="H50" s="199"/>
      <c r="I50" s="199"/>
      <c r="J50" s="199"/>
      <c r="K50" s="199"/>
      <c r="L50" s="199"/>
      <c r="M50" s="199"/>
      <c r="N50" s="199"/>
      <c r="O50" s="199"/>
      <c r="P50" s="199"/>
      <c r="Q50" s="117"/>
      <c r="R50" s="118"/>
      <c r="S50" s="117"/>
      <c r="T50" s="117"/>
      <c r="U50" s="119"/>
      <c r="V50" s="119"/>
      <c r="W50" s="95" t="e">
        <f>#REF!+V50</f>
        <v>#REF!</v>
      </c>
      <c r="X50" s="95" t="e">
        <f>#REF!-W50</f>
        <v>#REF!</v>
      </c>
      <c r="Y50" s="120"/>
      <c r="Z50" s="199"/>
      <c r="AA50" s="199"/>
      <c r="AB50" s="199"/>
      <c r="AC50" s="117"/>
      <c r="AD50" s="117"/>
      <c r="AE50" s="117"/>
      <c r="AF50" s="117"/>
      <c r="AG50" s="117"/>
      <c r="AH50" s="61" t="e">
        <f>(O53-#REF!)/#REF!</f>
        <v>#REF!</v>
      </c>
      <c r="AI50" s="121"/>
      <c r="AJ50" s="67"/>
      <c r="AK50" s="67"/>
      <c r="AL50" s="67"/>
      <c r="AM50" s="67"/>
      <c r="AN50" s="67"/>
      <c r="AQ50" s="67"/>
      <c r="AR50" s="67"/>
      <c r="AS50" s="67"/>
      <c r="AT50" s="67"/>
      <c r="AU50" s="67"/>
      <c r="AV50" s="67"/>
      <c r="AW50" s="67"/>
      <c r="AX50" s="67">
        <f t="shared" si="25"/>
        <v>0</v>
      </c>
      <c r="AY50" s="67" t="e">
        <f>#REF!-AU50</f>
        <v>#REF!</v>
      </c>
      <c r="AZ50" s="67" t="e">
        <f>#REF!-AV50</f>
        <v>#REF!</v>
      </c>
      <c r="BA50" s="67" t="e">
        <f>AW50-#REF!</f>
        <v>#REF!</v>
      </c>
      <c r="BB50" s="98"/>
      <c r="BC50" s="98"/>
      <c r="BD50" s="98"/>
      <c r="BE50" s="98"/>
      <c r="BF50" s="98"/>
      <c r="BG50" s="98"/>
      <c r="BH50" s="98"/>
      <c r="BI50" s="98"/>
      <c r="BJ50" s="122"/>
      <c r="BK50" s="122"/>
      <c r="BL50" s="67"/>
      <c r="BM50" s="67"/>
      <c r="BN50" s="67"/>
      <c r="BO50" s="67"/>
      <c r="BP50" s="67"/>
      <c r="BQ50" s="67"/>
      <c r="BR50" s="67"/>
      <c r="BS50" s="67"/>
      <c r="BT50" s="67"/>
      <c r="BU50" s="67"/>
      <c r="BV50" s="67"/>
      <c r="BW50" s="123"/>
      <c r="BX50" s="124"/>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Y50" s="199"/>
      <c r="CZ50" s="200"/>
    </row>
    <row r="51" spans="4:104" ht="22.5" customHeight="1">
      <c r="D51" s="80">
        <v>14</v>
      </c>
      <c r="E51" s="201" t="s">
        <v>79</v>
      </c>
      <c r="F51" s="126"/>
      <c r="G51" s="126"/>
      <c r="H51" s="126"/>
      <c r="I51" s="126"/>
      <c r="J51" s="126"/>
      <c r="K51" s="126"/>
      <c r="L51" s="116"/>
      <c r="M51" s="116"/>
      <c r="N51" s="126"/>
      <c r="O51" s="116"/>
      <c r="P51" s="116"/>
      <c r="Q51" s="117"/>
      <c r="R51" s="118"/>
      <c r="S51" s="117"/>
      <c r="T51" s="117"/>
      <c r="U51" s="119"/>
      <c r="V51" s="119"/>
      <c r="W51" s="95" t="e">
        <f>#REF!+V51</f>
        <v>#REF!</v>
      </c>
      <c r="X51" s="95" t="e">
        <f>#REF!-W51</f>
        <v>#REF!</v>
      </c>
      <c r="Y51" s="120"/>
      <c r="Z51" s="116"/>
      <c r="AA51" s="126"/>
      <c r="AB51" s="126"/>
      <c r="AC51" s="117"/>
      <c r="AD51" s="117"/>
      <c r="AE51" s="117"/>
      <c r="AF51" s="117"/>
      <c r="AG51" s="117"/>
      <c r="AH51" s="61" t="e">
        <f>(O54-#REF!)/#REF!</f>
        <v>#REF!</v>
      </c>
      <c r="AI51" s="121"/>
      <c r="AJ51" s="67"/>
      <c r="AK51" s="67"/>
      <c r="AL51" s="67"/>
      <c r="AM51" s="67"/>
      <c r="AN51" s="67"/>
      <c r="AQ51" s="67"/>
      <c r="AR51" s="67"/>
      <c r="AS51" s="67"/>
      <c r="AT51" s="67"/>
      <c r="AU51" s="67"/>
      <c r="AV51" s="67"/>
      <c r="AW51" s="67"/>
      <c r="AX51" s="67">
        <f t="shared" si="25"/>
        <v>0</v>
      </c>
      <c r="AY51" s="67" t="e">
        <f>#REF!-AU51</f>
        <v>#REF!</v>
      </c>
      <c r="AZ51" s="67" t="e">
        <f>#REF!-AV51</f>
        <v>#REF!</v>
      </c>
      <c r="BA51" s="67" t="e">
        <f>AW51-#REF!</f>
        <v>#REF!</v>
      </c>
      <c r="BB51" s="98">
        <v>0</v>
      </c>
      <c r="BC51" s="98">
        <v>0</v>
      </c>
      <c r="BD51" s="98">
        <v>0</v>
      </c>
      <c r="BE51" s="98">
        <v>0</v>
      </c>
      <c r="BF51" s="98">
        <v>0</v>
      </c>
      <c r="BG51" s="98">
        <v>0</v>
      </c>
      <c r="BH51" s="98">
        <v>0</v>
      </c>
      <c r="BI51" s="98">
        <v>0</v>
      </c>
      <c r="BJ51" s="122"/>
      <c r="BK51" s="122"/>
      <c r="BL51" s="67"/>
      <c r="BM51" s="67" t="e">
        <f>BB51-#REF!</f>
        <v>#REF!</v>
      </c>
      <c r="BN51" s="67" t="e">
        <f>BC51-#REF!</f>
        <v>#REF!</v>
      </c>
      <c r="BO51" s="67" t="e">
        <f>BD51-#REF!</f>
        <v>#REF!</v>
      </c>
      <c r="BP51" s="67" t="e">
        <f>BE51-#REF!</f>
        <v>#REF!</v>
      </c>
      <c r="BQ51" s="67" t="e">
        <f>BF51-#REF!</f>
        <v>#REF!</v>
      </c>
      <c r="BR51" s="67">
        <f t="shared" ref="BR51:BR59" si="31">BG51-Z51</f>
        <v>0</v>
      </c>
      <c r="BS51" s="67">
        <f t="shared" ref="BS51:BS59" si="32">BH51-Y51</f>
        <v>0</v>
      </c>
      <c r="BT51" s="67" t="e">
        <f>BI51-#REF!</f>
        <v>#REF!</v>
      </c>
      <c r="BU51" s="67" t="e">
        <f>BJ51-#REF!</f>
        <v>#REF!</v>
      </c>
      <c r="BV51" s="67" t="e">
        <f>BK51-#REF!</f>
        <v>#REF!</v>
      </c>
      <c r="BW51" s="123"/>
      <c r="BX51" s="124"/>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Y51" s="126"/>
      <c r="CZ51" s="135"/>
    </row>
    <row r="52" spans="4:104" ht="39" customHeight="1">
      <c r="D52" s="80"/>
      <c r="E52" s="202" t="s">
        <v>80</v>
      </c>
      <c r="F52" s="91">
        <f t="shared" ref="F52:F55" si="33">I52</f>
        <v>0</v>
      </c>
      <c r="G52" s="91">
        <v>-124.94122</v>
      </c>
      <c r="H52" s="91">
        <v>0</v>
      </c>
      <c r="I52" s="91">
        <f>'[2]AA 110 PL-UFO'!D41/10^5</f>
        <v>0</v>
      </c>
      <c r="J52" s="91">
        <v>-124.94122</v>
      </c>
      <c r="K52" s="91">
        <v>265.04611999999997</v>
      </c>
      <c r="L52" s="91">
        <f t="shared" ref="L52:L55" si="34">+O52</f>
        <v>0</v>
      </c>
      <c r="M52" s="91">
        <v>-124.94122</v>
      </c>
      <c r="N52" s="91">
        <v>0</v>
      </c>
      <c r="O52" s="91">
        <f>'[2]AA 110 PL-UFO'!AA41/10^5</f>
        <v>0</v>
      </c>
      <c r="P52" s="91">
        <v>-124.94122</v>
      </c>
      <c r="Q52" s="92"/>
      <c r="R52" s="93">
        <v>0</v>
      </c>
      <c r="S52" s="91">
        <v>0</v>
      </c>
      <c r="T52" s="92"/>
      <c r="U52" s="103"/>
      <c r="V52" s="103"/>
      <c r="W52" s="95" t="e">
        <f>#REF!+V52</f>
        <v>#REF!</v>
      </c>
      <c r="X52" s="95" t="e">
        <f>#REF!-W52</f>
        <v>#REF!</v>
      </c>
      <c r="Y52" s="91">
        <v>0</v>
      </c>
      <c r="Z52" s="91">
        <v>0</v>
      </c>
      <c r="AA52" s="91">
        <v>0</v>
      </c>
      <c r="AB52" s="91">
        <v>0</v>
      </c>
      <c r="AC52" s="92"/>
      <c r="AD52" s="92"/>
      <c r="AE52" s="92"/>
      <c r="AF52" s="92"/>
      <c r="AG52" s="92"/>
      <c r="AH52" s="61" t="e">
        <f>(O55-#REF!)/#REF!</f>
        <v>#REF!</v>
      </c>
      <c r="AI52" s="203">
        <v>280.84685000000002</v>
      </c>
      <c r="AJ52" s="67">
        <v>0</v>
      </c>
      <c r="AK52" s="67">
        <v>0</v>
      </c>
      <c r="AL52" s="67"/>
      <c r="AM52" s="67">
        <v>0</v>
      </c>
      <c r="AN52" s="67"/>
      <c r="AO52" s="97">
        <v>0</v>
      </c>
      <c r="AP52" s="97">
        <v>0</v>
      </c>
      <c r="AQ52" s="67"/>
      <c r="AR52" s="67"/>
      <c r="AS52" s="67"/>
      <c r="AT52" s="67">
        <v>0</v>
      </c>
      <c r="AU52" s="67">
        <v>0</v>
      </c>
      <c r="AV52" s="67"/>
      <c r="AW52" s="67">
        <v>0</v>
      </c>
      <c r="AX52" s="67">
        <f t="shared" si="25"/>
        <v>0</v>
      </c>
      <c r="AY52" s="67" t="e">
        <f>#REF!-AU52</f>
        <v>#REF!</v>
      </c>
      <c r="AZ52" s="67" t="e">
        <f>#REF!-AV52</f>
        <v>#REF!</v>
      </c>
      <c r="BA52" s="67" t="e">
        <f>AW52-#REF!</f>
        <v>#REF!</v>
      </c>
      <c r="BB52" s="98">
        <v>0</v>
      </c>
      <c r="BC52" s="98">
        <v>-175.8137725</v>
      </c>
      <c r="BD52" s="98">
        <v>0</v>
      </c>
      <c r="BE52" s="98">
        <v>0</v>
      </c>
      <c r="BF52" s="98">
        <v>0</v>
      </c>
      <c r="BG52" s="98">
        <v>-191.93526</v>
      </c>
      <c r="BH52" s="98">
        <v>0</v>
      </c>
      <c r="BI52" s="98">
        <v>0</v>
      </c>
      <c r="BJ52" s="100">
        <v>155.70411999999999</v>
      </c>
      <c r="BK52" s="122">
        <v>-49.087470000000003</v>
      </c>
      <c r="BL52" s="67"/>
      <c r="BM52" s="67" t="e">
        <f>BB52-#REF!</f>
        <v>#REF!</v>
      </c>
      <c r="BN52" s="67" t="e">
        <f>BC52-#REF!</f>
        <v>#REF!</v>
      </c>
      <c r="BO52" s="67" t="e">
        <f>BD52-#REF!</f>
        <v>#REF!</v>
      </c>
      <c r="BP52" s="67" t="e">
        <f>BE52-#REF!</f>
        <v>#REF!</v>
      </c>
      <c r="BQ52" s="67" t="e">
        <f>BF52-#REF!</f>
        <v>#REF!</v>
      </c>
      <c r="BR52" s="67">
        <f t="shared" si="31"/>
        <v>-191.93526</v>
      </c>
      <c r="BS52" s="67">
        <f t="shared" si="32"/>
        <v>0</v>
      </c>
      <c r="BT52" s="67" t="e">
        <f>BI52-#REF!</f>
        <v>#REF!</v>
      </c>
      <c r="BU52" s="67" t="e">
        <f>BJ52-#REF!</f>
        <v>#REF!</v>
      </c>
      <c r="BV52" s="67" t="e">
        <f>BK52-#REF!</f>
        <v>#REF!</v>
      </c>
      <c r="BW52" s="138"/>
      <c r="BX52" s="124"/>
      <c r="BZ52" s="67">
        <v>0</v>
      </c>
      <c r="CA52" s="67"/>
      <c r="CB52" s="67" t="e">
        <f>ROUND(#REF!,0)</f>
        <v>#REF!</v>
      </c>
      <c r="CC52" s="67" t="e">
        <f>ROUND(#REF!,0)</f>
        <v>#REF!</v>
      </c>
      <c r="CD52" s="67" t="e">
        <f>ROUND(#REF!,0)</f>
        <v>#REF!</v>
      </c>
      <c r="CE52" s="67" t="e">
        <f>ROUND(#REF!,0)</f>
        <v>#REF!</v>
      </c>
      <c r="CF52" s="67" t="e">
        <f>ROUND(#REF!,0)</f>
        <v>#REF!</v>
      </c>
      <c r="CG52" s="67" t="e">
        <f>ROUND(#REF!,0)</f>
        <v>#REF!</v>
      </c>
      <c r="CH52" s="67">
        <f>ROUND(Y52,0)</f>
        <v>0</v>
      </c>
      <c r="CI52" s="67" t="e">
        <f>ROUND(#REF!,0)</f>
        <v>#REF!</v>
      </c>
      <c r="CJ52" s="67">
        <f>ROUND(Z52,0)</f>
        <v>0</v>
      </c>
      <c r="CK52" s="67" t="e">
        <f>ROUND(#REF!,0)</f>
        <v>#REF!</v>
      </c>
      <c r="CL52" s="67"/>
      <c r="CM52" s="67"/>
      <c r="CN52" s="67"/>
      <c r="CO52" s="67"/>
      <c r="CP52" s="67"/>
      <c r="CQ52" s="67"/>
      <c r="CR52" s="67">
        <v>0</v>
      </c>
      <c r="CS52" s="67"/>
      <c r="CT52" s="67"/>
      <c r="CU52" s="67"/>
      <c r="CV52" s="67"/>
      <c r="CY52" s="91">
        <v>0</v>
      </c>
      <c r="CZ52" s="102">
        <v>0</v>
      </c>
    </row>
    <row r="53" spans="4:104" ht="40.5" customHeight="1">
      <c r="D53" s="80"/>
      <c r="E53" s="204" t="s">
        <v>81</v>
      </c>
      <c r="F53" s="91">
        <f t="shared" si="33"/>
        <v>0</v>
      </c>
      <c r="G53" s="91">
        <v>31.7170105824</v>
      </c>
      <c r="H53" s="91">
        <v>0</v>
      </c>
      <c r="I53" s="91">
        <f>'[2]AA 110 PL-UFO'!D42/10^5</f>
        <v>0</v>
      </c>
      <c r="J53" s="91">
        <v>31.7170105824</v>
      </c>
      <c r="K53" s="91">
        <v>-66.706800000000001</v>
      </c>
      <c r="L53" s="91">
        <f t="shared" si="34"/>
        <v>0</v>
      </c>
      <c r="M53" s="205">
        <v>31.717009999999998</v>
      </c>
      <c r="N53" s="91">
        <v>0</v>
      </c>
      <c r="O53" s="205">
        <f>'[2]AA 110 PL-UFO'!AA42/10^5</f>
        <v>0</v>
      </c>
      <c r="P53" s="205">
        <v>31.717009999999998</v>
      </c>
      <c r="Q53" s="92"/>
      <c r="R53" s="93">
        <v>0</v>
      </c>
      <c r="S53" s="205">
        <v>0</v>
      </c>
      <c r="T53" s="92"/>
      <c r="U53" s="103"/>
      <c r="V53" s="103"/>
      <c r="W53" s="95" t="e">
        <f>#REF!+V53</f>
        <v>#REF!</v>
      </c>
      <c r="X53" s="95" t="e">
        <f>#REF!-W53</f>
        <v>#REF!</v>
      </c>
      <c r="Y53" s="91">
        <v>0</v>
      </c>
      <c r="Z53" s="205">
        <v>0</v>
      </c>
      <c r="AA53" s="91">
        <v>0</v>
      </c>
      <c r="AB53" s="91">
        <v>0</v>
      </c>
      <c r="AC53" s="92"/>
      <c r="AD53" s="92"/>
      <c r="AE53" s="92"/>
      <c r="AF53" s="92"/>
      <c r="AG53" s="92"/>
      <c r="AH53" s="61" t="e">
        <f>(O56-#REF!)/#REF!</f>
        <v>#REF!</v>
      </c>
      <c r="AI53" s="203">
        <v>-69.321770000000001</v>
      </c>
      <c r="AJ53" s="67">
        <v>0</v>
      </c>
      <c r="AK53" s="67">
        <v>0</v>
      </c>
      <c r="AL53" s="67"/>
      <c r="AM53" s="67">
        <v>0</v>
      </c>
      <c r="AN53" s="67"/>
      <c r="AO53" s="97">
        <v>0</v>
      </c>
      <c r="AP53" s="97">
        <v>0</v>
      </c>
      <c r="AQ53" s="67"/>
      <c r="AR53" s="67"/>
      <c r="AS53" s="67"/>
      <c r="AT53" s="67">
        <v>0</v>
      </c>
      <c r="AU53" s="67">
        <v>0</v>
      </c>
      <c r="AV53" s="67"/>
      <c r="AW53" s="67">
        <v>0</v>
      </c>
      <c r="AX53" s="67">
        <f t="shared" si="25"/>
        <v>0</v>
      </c>
      <c r="AY53" s="67" t="e">
        <f>#REF!-AU53</f>
        <v>#REF!</v>
      </c>
      <c r="AZ53" s="67" t="e">
        <f>#REF!-AV53</f>
        <v>#REF!</v>
      </c>
      <c r="BA53" s="67" t="e">
        <f>AW53-#REF!</f>
        <v>#REF!</v>
      </c>
      <c r="BB53" s="98">
        <v>0</v>
      </c>
      <c r="BC53" s="98">
        <v>44.248810262799999</v>
      </c>
      <c r="BD53" s="98">
        <v>-2.5658788584000001</v>
      </c>
      <c r="BE53" s="98">
        <v>0</v>
      </c>
      <c r="BF53" s="98">
        <v>0</v>
      </c>
      <c r="BG53" s="98">
        <v>45.501849999999997</v>
      </c>
      <c r="BH53" s="98">
        <v>-2.5658799999999999</v>
      </c>
      <c r="BI53" s="98">
        <v>0</v>
      </c>
      <c r="BJ53" s="100">
        <v>-36.293199999999999</v>
      </c>
      <c r="BK53" s="122">
        <v>17.124559999999999</v>
      </c>
      <c r="BL53" s="67"/>
      <c r="BM53" s="67" t="e">
        <f>BB53-#REF!</f>
        <v>#REF!</v>
      </c>
      <c r="BN53" s="67" t="e">
        <f>BC53-#REF!</f>
        <v>#REF!</v>
      </c>
      <c r="BO53" s="67" t="e">
        <f>BD53-#REF!</f>
        <v>#REF!</v>
      </c>
      <c r="BP53" s="67" t="e">
        <f>BE53-#REF!</f>
        <v>#REF!</v>
      </c>
      <c r="BQ53" s="67" t="e">
        <f>BF53-#REF!</f>
        <v>#REF!</v>
      </c>
      <c r="BR53" s="67">
        <f t="shared" si="31"/>
        <v>45.501849999999997</v>
      </c>
      <c r="BS53" s="67">
        <f t="shared" si="32"/>
        <v>-2.5658799999999999</v>
      </c>
      <c r="BT53" s="67" t="e">
        <f>BI53-#REF!</f>
        <v>#REF!</v>
      </c>
      <c r="BU53" s="67" t="e">
        <f>BJ53-#REF!</f>
        <v>#REF!</v>
      </c>
      <c r="BV53" s="67" t="e">
        <f>BK53-#REF!</f>
        <v>#REF!</v>
      </c>
      <c r="BW53" s="138"/>
      <c r="BX53" s="124"/>
      <c r="BZ53" s="67">
        <v>0</v>
      </c>
      <c r="CA53" s="67"/>
      <c r="CB53" s="67" t="e">
        <f>ROUND(#REF!,0)</f>
        <v>#REF!</v>
      </c>
      <c r="CC53" s="67" t="e">
        <f>ROUND(#REF!,0)</f>
        <v>#REF!</v>
      </c>
      <c r="CD53" s="67" t="e">
        <f>ROUND(#REF!,0)</f>
        <v>#REF!</v>
      </c>
      <c r="CE53" s="67" t="e">
        <f>ROUND(#REF!,0)</f>
        <v>#REF!</v>
      </c>
      <c r="CF53" s="67" t="e">
        <f>ROUND(#REF!,0)</f>
        <v>#REF!</v>
      </c>
      <c r="CG53" s="67" t="e">
        <f>ROUND(#REF!,0)</f>
        <v>#REF!</v>
      </c>
      <c r="CH53" s="67">
        <f>ROUND(Y53,0)</f>
        <v>0</v>
      </c>
      <c r="CI53" s="67" t="e">
        <f>ROUND(#REF!,0)</f>
        <v>#REF!</v>
      </c>
      <c r="CJ53" s="67">
        <f>ROUND(Z53,0)</f>
        <v>0</v>
      </c>
      <c r="CK53" s="67" t="e">
        <f>ROUND(#REF!,0)</f>
        <v>#REF!</v>
      </c>
      <c r="CL53" s="67"/>
      <c r="CM53" s="67"/>
      <c r="CN53" s="67"/>
      <c r="CO53" s="67"/>
      <c r="CP53" s="67"/>
      <c r="CQ53" s="67"/>
      <c r="CR53" s="67">
        <v>0</v>
      </c>
      <c r="CS53" s="67"/>
      <c r="CT53" s="67"/>
      <c r="CU53" s="67"/>
      <c r="CV53" s="67"/>
      <c r="CY53" s="91">
        <v>0</v>
      </c>
      <c r="CZ53" s="102">
        <v>0</v>
      </c>
    </row>
    <row r="54" spans="4:104" ht="23.25" customHeight="1">
      <c r="D54" s="80"/>
      <c r="E54" s="204" t="s">
        <v>82</v>
      </c>
      <c r="F54" s="91">
        <f t="shared" si="33"/>
        <v>0</v>
      </c>
      <c r="G54" s="91">
        <v>0</v>
      </c>
      <c r="H54" s="91">
        <v>0</v>
      </c>
      <c r="I54" s="91">
        <v>0</v>
      </c>
      <c r="J54" s="91">
        <v>0</v>
      </c>
      <c r="K54" s="91">
        <f>57*0</f>
        <v>0</v>
      </c>
      <c r="L54" s="91">
        <f t="shared" si="34"/>
        <v>10</v>
      </c>
      <c r="M54" s="205">
        <v>239</v>
      </c>
      <c r="N54" s="91">
        <v>-7</v>
      </c>
      <c r="O54" s="205">
        <f>ROUND('[2]AA 110 PL-UFO'!AA44/10^5,0)</f>
        <v>10</v>
      </c>
      <c r="P54" s="206">
        <v>449</v>
      </c>
      <c r="Q54" s="92"/>
      <c r="R54" s="93">
        <v>0</v>
      </c>
      <c r="S54" s="205">
        <v>57</v>
      </c>
      <c r="T54" s="92"/>
      <c r="U54" s="103"/>
      <c r="V54" s="103">
        <v>-1</v>
      </c>
      <c r="W54" s="95" t="e">
        <f>#REF!+V54</f>
        <v>#REF!</v>
      </c>
      <c r="X54" s="95" t="e">
        <f>#REF!-W54</f>
        <v>#REF!</v>
      </c>
      <c r="Y54" s="91">
        <v>163</v>
      </c>
      <c r="Z54" s="205">
        <v>17</v>
      </c>
      <c r="AA54" s="91">
        <f>7*0</f>
        <v>0</v>
      </c>
      <c r="AB54" s="91">
        <f>62*0</f>
        <v>0</v>
      </c>
      <c r="AC54" s="92">
        <f>53*0</f>
        <v>0</v>
      </c>
      <c r="AD54" s="92">
        <f>-1*0</f>
        <v>0</v>
      </c>
      <c r="AE54" s="92">
        <f>8*0</f>
        <v>0</v>
      </c>
      <c r="AF54" s="92"/>
      <c r="AG54" s="92">
        <v>-1</v>
      </c>
      <c r="AH54" s="61" t="e">
        <f>(O57-#REF!)/#REF!</f>
        <v>#REF!</v>
      </c>
      <c r="AI54" s="96">
        <v>232</v>
      </c>
      <c r="AJ54" s="67">
        <v>0</v>
      </c>
      <c r="AK54" s="67">
        <v>72.097059999999999</v>
      </c>
      <c r="AL54" s="67"/>
      <c r="AM54" s="67">
        <v>36.564129999999999</v>
      </c>
      <c r="AN54" s="67"/>
      <c r="AO54" s="97">
        <v>3.3257500000000002</v>
      </c>
      <c r="AP54" s="97">
        <v>28.585360000000001</v>
      </c>
      <c r="AQ54" s="67"/>
      <c r="AR54" s="67"/>
      <c r="AS54" s="67"/>
      <c r="AT54" s="67">
        <v>36.564129999999999</v>
      </c>
      <c r="AU54" s="67">
        <v>4.6530199999999997</v>
      </c>
      <c r="AV54" s="67"/>
      <c r="AW54" s="67">
        <v>0</v>
      </c>
      <c r="AX54" s="67">
        <f t="shared" si="25"/>
        <v>-19.564129999999999</v>
      </c>
      <c r="AY54" s="67" t="e">
        <f>#REF!-AU54</f>
        <v>#REF!</v>
      </c>
      <c r="AZ54" s="67" t="e">
        <f>#REF!-AV54</f>
        <v>#REF!</v>
      </c>
      <c r="BA54" s="67" t="e">
        <f>AW54-#REF!</f>
        <v>#REF!</v>
      </c>
      <c r="BB54" s="98">
        <v>0</v>
      </c>
      <c r="BC54" s="98">
        <v>0</v>
      </c>
      <c r="BD54" s="98">
        <v>0</v>
      </c>
      <c r="BE54" s="98">
        <v>0</v>
      </c>
      <c r="BF54" s="98">
        <v>99.064490000000006</v>
      </c>
      <c r="BG54" s="98">
        <v>-149.53214551206599</v>
      </c>
      <c r="BH54" s="98">
        <v>136.986415512066</v>
      </c>
      <c r="BI54" s="98">
        <v>0</v>
      </c>
      <c r="BJ54" s="100">
        <v>209.09730999999999</v>
      </c>
      <c r="BK54" s="122">
        <v>219.78685950012201</v>
      </c>
      <c r="BL54" s="67"/>
      <c r="BM54" s="67" t="e">
        <f>BB54-#REF!</f>
        <v>#REF!</v>
      </c>
      <c r="BN54" s="67" t="e">
        <f>BC54-#REF!</f>
        <v>#REF!</v>
      </c>
      <c r="BO54" s="67" t="e">
        <f>BD54-#REF!</f>
        <v>#REF!</v>
      </c>
      <c r="BP54" s="67" t="e">
        <f>BE54-#REF!</f>
        <v>#REF!</v>
      </c>
      <c r="BQ54" s="67" t="e">
        <f>BF54-#REF!</f>
        <v>#REF!</v>
      </c>
      <c r="BR54" s="67">
        <f t="shared" si="31"/>
        <v>-166.53214551206599</v>
      </c>
      <c r="BS54" s="67">
        <f t="shared" si="32"/>
        <v>-26.013584487933997</v>
      </c>
      <c r="BT54" s="67" t="e">
        <f>BI54-#REF!</f>
        <v>#REF!</v>
      </c>
      <c r="BU54" s="67" t="e">
        <f>BJ54-#REF!</f>
        <v>#REF!</v>
      </c>
      <c r="BV54" s="67" t="e">
        <f>BK54-#REF!</f>
        <v>#REF!</v>
      </c>
      <c r="BW54" s="138"/>
      <c r="BX54" s="124"/>
      <c r="BZ54" s="67">
        <v>0</v>
      </c>
      <c r="CA54" s="67"/>
      <c r="CB54" s="67" t="e">
        <f>ROUND(#REF!,0)</f>
        <v>#REF!</v>
      </c>
      <c r="CC54" s="67" t="e">
        <f>ROUND(#REF!,0)</f>
        <v>#REF!</v>
      </c>
      <c r="CD54" s="67" t="e">
        <f>ROUND(#REF!,0)</f>
        <v>#REF!</v>
      </c>
      <c r="CE54" s="67" t="e">
        <f>ROUND(#REF!,0)</f>
        <v>#REF!</v>
      </c>
      <c r="CF54" s="67" t="e">
        <f>ROUND(#REF!,0)</f>
        <v>#REF!</v>
      </c>
      <c r="CG54" s="67" t="e">
        <f>ROUND(#REF!,0)</f>
        <v>#REF!</v>
      </c>
      <c r="CH54" s="67">
        <f>ROUND(Y54,0)</f>
        <v>163</v>
      </c>
      <c r="CI54" s="67" t="e">
        <f>ROUND(#REF!,0)</f>
        <v>#REF!</v>
      </c>
      <c r="CJ54" s="67">
        <f>ROUND(Z54,0)</f>
        <v>17</v>
      </c>
      <c r="CK54" s="67" t="e">
        <f>ROUND(#REF!,0)</f>
        <v>#REF!</v>
      </c>
      <c r="CL54" s="67"/>
      <c r="CM54" s="67"/>
      <c r="CN54" s="67"/>
      <c r="CO54" s="67"/>
      <c r="CP54" s="67"/>
      <c r="CQ54" s="67"/>
      <c r="CR54" s="67">
        <v>163</v>
      </c>
      <c r="CS54" s="67"/>
      <c r="CT54" s="67"/>
      <c r="CU54" s="67"/>
      <c r="CV54" s="67"/>
      <c r="CY54" s="91">
        <v>0</v>
      </c>
      <c r="CZ54" s="102">
        <v>210</v>
      </c>
    </row>
    <row r="55" spans="4:104" ht="40.5" customHeight="1">
      <c r="D55" s="80"/>
      <c r="E55" s="204" t="s">
        <v>83</v>
      </c>
      <c r="F55" s="207">
        <f t="shared" si="33"/>
        <v>0</v>
      </c>
      <c r="G55" s="207">
        <v>0</v>
      </c>
      <c r="H55" s="207">
        <v>0</v>
      </c>
      <c r="I55" s="207">
        <v>0</v>
      </c>
      <c r="J55" s="207">
        <v>0</v>
      </c>
      <c r="K55" s="91">
        <v>0</v>
      </c>
      <c r="L55" s="205">
        <f t="shared" si="34"/>
        <v>-2</v>
      </c>
      <c r="M55" s="207">
        <v>-113</v>
      </c>
      <c r="N55" s="207">
        <v>0</v>
      </c>
      <c r="O55" s="205">
        <f>ROUND('[2]AA 110 PL-UFO'!AA45/10^5,0)</f>
        <v>-2</v>
      </c>
      <c r="P55" s="207">
        <v>-113</v>
      </c>
      <c r="Q55" s="208"/>
      <c r="R55" s="209">
        <v>0</v>
      </c>
      <c r="S55" s="207">
        <v>0</v>
      </c>
      <c r="T55" s="208"/>
      <c r="U55" s="210"/>
      <c r="V55" s="210"/>
      <c r="W55" s="95" t="e">
        <f>#REF!+V55</f>
        <v>#REF!</v>
      </c>
      <c r="X55" s="95" t="e">
        <f>#REF!-W55</f>
        <v>#REF!</v>
      </c>
      <c r="Y55" s="207">
        <v>0</v>
      </c>
      <c r="Z55" s="207">
        <f>'[2]AA 110 PL-UFO'!AA45/10^5</f>
        <v>-2.4666100000000002</v>
      </c>
      <c r="AA55" s="91">
        <v>0</v>
      </c>
      <c r="AB55" s="91">
        <v>0</v>
      </c>
      <c r="AC55" s="208"/>
      <c r="AD55" s="208"/>
      <c r="AE55" s="208"/>
      <c r="AF55" s="208"/>
      <c r="AG55" s="208"/>
      <c r="AH55" s="61" t="e">
        <f>(O58-#REF!)/#REF!</f>
        <v>#REF!</v>
      </c>
      <c r="AI55" s="211">
        <v>0</v>
      </c>
      <c r="AJ55" s="67">
        <v>0</v>
      </c>
      <c r="AK55" s="67">
        <v>0</v>
      </c>
      <c r="AL55" s="67"/>
      <c r="AM55" s="67">
        <v>0</v>
      </c>
      <c r="AN55" s="67"/>
      <c r="AO55" s="97">
        <v>0</v>
      </c>
      <c r="AP55" s="97">
        <v>0</v>
      </c>
      <c r="AQ55" s="67"/>
      <c r="AR55" s="67"/>
      <c r="AS55" s="67"/>
      <c r="AT55" s="67">
        <v>0</v>
      </c>
      <c r="AU55" s="67">
        <v>0</v>
      </c>
      <c r="AV55" s="67"/>
      <c r="AW55" s="67">
        <v>0</v>
      </c>
      <c r="AX55" s="67">
        <f t="shared" si="25"/>
        <v>-2.4666100000000002</v>
      </c>
      <c r="AY55" s="67" t="e">
        <f>#REF!-AU55</f>
        <v>#REF!</v>
      </c>
      <c r="AZ55" s="67" t="e">
        <f>#REF!-AV55</f>
        <v>#REF!</v>
      </c>
      <c r="BA55" s="67" t="e">
        <f>AW55-#REF!</f>
        <v>#REF!</v>
      </c>
      <c r="BB55" s="98">
        <v>0</v>
      </c>
      <c r="BC55" s="98">
        <v>0</v>
      </c>
      <c r="BD55" s="98">
        <v>0</v>
      </c>
      <c r="BE55" s="98">
        <v>0</v>
      </c>
      <c r="BF55" s="98">
        <v>0</v>
      </c>
      <c r="BG55" s="98">
        <v>0</v>
      </c>
      <c r="BH55" s="98">
        <v>0</v>
      </c>
      <c r="BI55" s="98">
        <v>0</v>
      </c>
      <c r="BJ55" s="122">
        <v>0</v>
      </c>
      <c r="BK55" s="122">
        <v>0</v>
      </c>
      <c r="BL55" s="67"/>
      <c r="BM55" s="67" t="e">
        <f>BB55-#REF!</f>
        <v>#REF!</v>
      </c>
      <c r="BN55" s="67" t="e">
        <f>BC55-#REF!</f>
        <v>#REF!</v>
      </c>
      <c r="BO55" s="67" t="e">
        <f>BD55-#REF!</f>
        <v>#REF!</v>
      </c>
      <c r="BP55" s="67" t="e">
        <f>BE55-#REF!</f>
        <v>#REF!</v>
      </c>
      <c r="BQ55" s="67" t="e">
        <f>BF55-#REF!</f>
        <v>#REF!</v>
      </c>
      <c r="BR55" s="67">
        <f t="shared" si="31"/>
        <v>2.4666100000000002</v>
      </c>
      <c r="BS55" s="67">
        <f t="shared" si="32"/>
        <v>0</v>
      </c>
      <c r="BT55" s="67" t="e">
        <f>BI55-#REF!</f>
        <v>#REF!</v>
      </c>
      <c r="BU55" s="67" t="e">
        <f>BJ55-#REF!</f>
        <v>#REF!</v>
      </c>
      <c r="BV55" s="67" t="e">
        <f>BK55-#REF!</f>
        <v>#REF!</v>
      </c>
      <c r="BW55" s="123"/>
      <c r="BX55" s="124"/>
      <c r="BZ55" s="67">
        <v>0</v>
      </c>
      <c r="CA55" s="67"/>
      <c r="CB55" s="67" t="e">
        <f>ROUND(#REF!,0)</f>
        <v>#REF!</v>
      </c>
      <c r="CC55" s="67" t="e">
        <f>ROUND(#REF!,0)</f>
        <v>#REF!</v>
      </c>
      <c r="CD55" s="67" t="e">
        <f>ROUND(#REF!,0)</f>
        <v>#REF!</v>
      </c>
      <c r="CE55" s="67" t="e">
        <f>ROUND(#REF!,0)</f>
        <v>#REF!</v>
      </c>
      <c r="CF55" s="67" t="e">
        <f>ROUND(#REF!,0)</f>
        <v>#REF!</v>
      </c>
      <c r="CG55" s="67" t="e">
        <f>ROUND(#REF!,0)</f>
        <v>#REF!</v>
      </c>
      <c r="CH55" s="67">
        <f>ROUND(Y55,0)</f>
        <v>0</v>
      </c>
      <c r="CI55" s="67" t="e">
        <f>ROUND(#REF!,0)</f>
        <v>#REF!</v>
      </c>
      <c r="CJ55" s="67">
        <f>ROUND(Z55,0)</f>
        <v>-2</v>
      </c>
      <c r="CK55" s="67" t="e">
        <f>ROUND(#REF!,0)</f>
        <v>#REF!</v>
      </c>
      <c r="CL55" s="67"/>
      <c r="CM55" s="67"/>
      <c r="CN55" s="67"/>
      <c r="CO55" s="67"/>
      <c r="CP55" s="67"/>
      <c r="CQ55" s="67"/>
      <c r="CR55" s="67">
        <v>0</v>
      </c>
      <c r="CS55" s="67"/>
      <c r="CT55" s="67"/>
      <c r="CU55" s="67"/>
      <c r="CV55" s="67"/>
      <c r="CY55" s="207">
        <v>0</v>
      </c>
      <c r="CZ55" s="212">
        <v>0</v>
      </c>
    </row>
    <row r="56" spans="4:104" ht="21">
      <c r="D56" s="80">
        <v>15</v>
      </c>
      <c r="E56" s="201" t="s">
        <v>84</v>
      </c>
      <c r="F56" s="104">
        <f t="array" ref="F56">SUM(ROUND(F49:F55,0))</f>
        <v>410</v>
      </c>
      <c r="G56" s="104">
        <f t="array" ref="G56">SUM(ROUND(G49:G55,0))</f>
        <v>108</v>
      </c>
      <c r="H56" s="104">
        <v>365</v>
      </c>
      <c r="I56" s="104">
        <f t="array" ref="I56">SUM(ROUND(I49:I55,0))</f>
        <v>410</v>
      </c>
      <c r="J56" s="104">
        <f>SUM(J49:J55)</f>
        <v>1516.7757905824001</v>
      </c>
      <c r="K56" s="104">
        <f>SUM(K49:K55)</f>
        <v>-1995.66068</v>
      </c>
      <c r="L56" s="104">
        <f t="array" ref="L56">SUM(ROUND(L49:L55,0))</f>
        <v>572</v>
      </c>
      <c r="M56" s="104">
        <v>481</v>
      </c>
      <c r="N56" s="104">
        <v>645</v>
      </c>
      <c r="O56" s="104">
        <f t="array" ref="O56">SUM(ROUND(O49:O55,0))</f>
        <v>572</v>
      </c>
      <c r="P56" s="104">
        <v>2734</v>
      </c>
      <c r="Q56" s="106"/>
      <c r="R56" s="104">
        <f>SUM(R49:R55)</f>
        <v>1076.0586546394397</v>
      </c>
      <c r="S56" s="104">
        <f>SUM(S49:S55)</f>
        <v>1083.8182226979688</v>
      </c>
      <c r="T56" s="106"/>
      <c r="U56" s="146"/>
      <c r="V56" s="146">
        <v>251</v>
      </c>
      <c r="W56" s="95" t="e">
        <f>#REF!+V56</f>
        <v>#REF!</v>
      </c>
      <c r="X56" s="95" t="e">
        <f>#REF!-W56</f>
        <v>#REF!</v>
      </c>
      <c r="Y56" s="104">
        <f t="array" ref="Y56">SUM(ROUND(Y49:Y55,0))</f>
        <v>-1040</v>
      </c>
      <c r="Z56" s="104">
        <f t="array" ref="Z56">SUM(ROUND(Z49:Z55,0))</f>
        <v>1048</v>
      </c>
      <c r="AA56" s="104">
        <f>SUM(AA49:AA55)</f>
        <v>806</v>
      </c>
      <c r="AB56" s="104">
        <f>SUM(AB49:AB55)</f>
        <v>-2747</v>
      </c>
      <c r="AC56" s="213">
        <f>SUM(AC49:AC55)</f>
        <v>-2288</v>
      </c>
      <c r="AD56" s="104">
        <f>SUM(AD49:AD55)</f>
        <v>185</v>
      </c>
      <c r="AE56" s="104">
        <f>SUM(AE49:AE55)</f>
        <v>569</v>
      </c>
      <c r="AF56" s="104">
        <f t="array" ref="AF56">SUM(ROUND(AF49:AF55,0))</f>
        <v>123</v>
      </c>
      <c r="AG56" s="104">
        <f t="array" ref="AG56">SUM(ROUND(AG49:AG55,0))</f>
        <v>251</v>
      </c>
      <c r="AH56" s="61" t="e">
        <f>(O59-#REF!)/#REF!</f>
        <v>#REF!</v>
      </c>
      <c r="AI56" s="214">
        <v>-877</v>
      </c>
      <c r="AJ56" s="67">
        <v>-584.12674060609402</v>
      </c>
      <c r="AK56" s="67">
        <v>-182.88711000000001</v>
      </c>
      <c r="AL56" s="67">
        <v>-4560.3696693739903</v>
      </c>
      <c r="AM56" s="67">
        <v>-6758.9555899999996</v>
      </c>
      <c r="AN56" s="67"/>
      <c r="AO56" s="97">
        <v>-2825.1489900000001</v>
      </c>
      <c r="AP56" s="97">
        <v>-2639</v>
      </c>
      <c r="AQ56" s="67"/>
      <c r="AR56" s="67"/>
      <c r="AS56" s="67"/>
      <c r="AT56" s="67">
        <v>-6654.3002900000001</v>
      </c>
      <c r="AU56" s="67">
        <v>-1189.12093057734</v>
      </c>
      <c r="AV56" s="67">
        <v>-4454.7143685739902</v>
      </c>
      <c r="AW56" s="67">
        <v>-1149.43782446148</v>
      </c>
      <c r="AX56" s="67">
        <f t="shared" si="25"/>
        <v>7702.3002900000001</v>
      </c>
      <c r="AY56" s="67" t="e">
        <f>#REF!-AU56</f>
        <v>#REF!</v>
      </c>
      <c r="AZ56" s="67" t="e">
        <f>#REF!-AV56</f>
        <v>#REF!</v>
      </c>
      <c r="BA56" s="67" t="e">
        <f>AW56-#REF!</f>
        <v>#REF!</v>
      </c>
      <c r="BB56" s="98">
        <v>146.63078549276401</v>
      </c>
      <c r="BC56" s="98">
        <v>-7408.5324880890903</v>
      </c>
      <c r="BD56" s="98">
        <v>-5711.9106208338599</v>
      </c>
      <c r="BE56" s="98">
        <v>0</v>
      </c>
      <c r="BF56" s="98">
        <v>355.36054999999902</v>
      </c>
      <c r="BG56" s="98">
        <v>-4296.6415355120598</v>
      </c>
      <c r="BH56" s="98">
        <v>-1038.3509444879401</v>
      </c>
      <c r="BI56" s="98">
        <v>0</v>
      </c>
      <c r="BJ56" s="215">
        <v>4205.5606399999997</v>
      </c>
      <c r="BK56" s="215">
        <v>6689.6776995001201</v>
      </c>
      <c r="BL56" s="67"/>
      <c r="BM56" s="67" t="e">
        <f>BB56-#REF!</f>
        <v>#REF!</v>
      </c>
      <c r="BN56" s="67" t="e">
        <f>BC56-#REF!</f>
        <v>#REF!</v>
      </c>
      <c r="BO56" s="67" t="e">
        <f>BD56-#REF!</f>
        <v>#REF!</v>
      </c>
      <c r="BP56" s="67" t="e">
        <f>BE56-#REF!</f>
        <v>#REF!</v>
      </c>
      <c r="BQ56" s="67" t="e">
        <f>BF56-#REF!</f>
        <v>#REF!</v>
      </c>
      <c r="BR56" s="67">
        <f t="shared" si="31"/>
        <v>-5344.6415355120598</v>
      </c>
      <c r="BS56" s="67">
        <f t="shared" si="32"/>
        <v>1.6490555120599311</v>
      </c>
      <c r="BT56" s="67" t="e">
        <f>BI56-#REF!</f>
        <v>#REF!</v>
      </c>
      <c r="BU56" s="67" t="e">
        <f>BJ56-#REF!</f>
        <v>#REF!</v>
      </c>
      <c r="BV56" s="67" t="e">
        <f>BK56-#REF!</f>
        <v>#REF!</v>
      </c>
      <c r="BW56" s="133"/>
      <c r="BX56" s="134"/>
      <c r="BZ56" s="67">
        <v>-3540</v>
      </c>
      <c r="CA56" s="67"/>
      <c r="CB56" s="67" t="e">
        <f>ROUND(#REF!,0)</f>
        <v>#REF!</v>
      </c>
      <c r="CC56" s="67" t="e">
        <f>ROUND(#REF!,0)</f>
        <v>#REF!</v>
      </c>
      <c r="CD56" s="67" t="e">
        <f>ROUND(#REF!,0)</f>
        <v>#REF!</v>
      </c>
      <c r="CE56" s="67" t="e">
        <f>ROUND(#REF!,0)</f>
        <v>#REF!</v>
      </c>
      <c r="CF56" s="67" t="e">
        <f>ROUND(#REF!,0)</f>
        <v>#REF!</v>
      </c>
      <c r="CG56" s="67" t="e">
        <f>ROUND(#REF!,0)</f>
        <v>#REF!</v>
      </c>
      <c r="CH56" s="67">
        <f>ROUND(Y56,0)</f>
        <v>-1040</v>
      </c>
      <c r="CI56" s="67" t="e">
        <f>ROUND(#REF!,0)</f>
        <v>#REF!</v>
      </c>
      <c r="CJ56" s="67">
        <f>ROUND(Z56,0)</f>
        <v>1048</v>
      </c>
      <c r="CK56" s="67" t="e">
        <f>ROUND(#REF!,0)</f>
        <v>#REF!</v>
      </c>
      <c r="CL56" s="67"/>
      <c r="CM56" s="67"/>
      <c r="CN56" s="67"/>
      <c r="CO56" s="67"/>
      <c r="CP56" s="67"/>
      <c r="CQ56" s="67"/>
      <c r="CR56" s="67">
        <v>-1040</v>
      </c>
      <c r="CS56" s="67"/>
      <c r="CT56" s="67"/>
      <c r="CU56" s="67"/>
      <c r="CV56" s="67"/>
      <c r="CY56" s="104">
        <v>1409</v>
      </c>
      <c r="CZ56" s="114">
        <v>2253</v>
      </c>
    </row>
    <row r="57" spans="4:104" ht="24" customHeight="1">
      <c r="D57" s="80">
        <v>16</v>
      </c>
      <c r="E57" s="201" t="s">
        <v>85</v>
      </c>
      <c r="F57" s="126"/>
      <c r="G57" s="126"/>
      <c r="H57" s="126"/>
      <c r="I57" s="126"/>
      <c r="J57" s="126"/>
      <c r="K57" s="126"/>
      <c r="L57" s="116"/>
      <c r="M57" s="116"/>
      <c r="N57" s="126"/>
      <c r="O57" s="116"/>
      <c r="P57" s="116"/>
      <c r="Q57" s="117"/>
      <c r="R57" s="118"/>
      <c r="S57" s="117"/>
      <c r="T57" s="117"/>
      <c r="U57" s="119"/>
      <c r="V57" s="119"/>
      <c r="W57" s="95" t="e">
        <f>#REF!+V57</f>
        <v>#REF!</v>
      </c>
      <c r="X57" s="95" t="e">
        <f>#REF!-W57</f>
        <v>#REF!</v>
      </c>
      <c r="Y57" s="120"/>
      <c r="Z57" s="116"/>
      <c r="AA57" s="126"/>
      <c r="AB57" s="126"/>
      <c r="AC57" s="117"/>
      <c r="AD57" s="117"/>
      <c r="AE57" s="117"/>
      <c r="AF57" s="117"/>
      <c r="AG57" s="117"/>
      <c r="AH57" s="61" t="e">
        <f>(O60-#REF!)/#REF!</f>
        <v>#REF!</v>
      </c>
      <c r="AI57" s="121"/>
      <c r="AJ57" s="67"/>
      <c r="AK57" s="67"/>
      <c r="AL57" s="67"/>
      <c r="AM57" s="67"/>
      <c r="AN57" s="67"/>
      <c r="AQ57" s="67"/>
      <c r="AR57" s="67"/>
      <c r="AS57" s="67"/>
      <c r="AT57" s="67"/>
      <c r="AU57" s="67"/>
      <c r="AV57" s="67"/>
      <c r="AW57" s="67"/>
      <c r="AX57" s="67">
        <f t="shared" si="25"/>
        <v>0</v>
      </c>
      <c r="AY57" s="67" t="e">
        <f>#REF!-AU57</f>
        <v>#REF!</v>
      </c>
      <c r="AZ57" s="67" t="e">
        <f>#REF!-AV57</f>
        <v>#REF!</v>
      </c>
      <c r="BA57" s="67" t="e">
        <f>AW57-#REF!</f>
        <v>#REF!</v>
      </c>
      <c r="BB57" s="98">
        <v>0</v>
      </c>
      <c r="BC57" s="98">
        <v>0</v>
      </c>
      <c r="BD57" s="98">
        <v>0</v>
      </c>
      <c r="BE57" s="98">
        <v>0</v>
      </c>
      <c r="BF57" s="98">
        <v>0</v>
      </c>
      <c r="BG57" s="98">
        <v>0</v>
      </c>
      <c r="BH57" s="98">
        <v>0</v>
      </c>
      <c r="BI57" s="98">
        <v>0</v>
      </c>
      <c r="BJ57" s="122"/>
      <c r="BK57" s="122"/>
      <c r="BL57" s="67"/>
      <c r="BM57" s="67" t="e">
        <f>BB57-#REF!</f>
        <v>#REF!</v>
      </c>
      <c r="BN57" s="67" t="e">
        <f>BC57-#REF!</f>
        <v>#REF!</v>
      </c>
      <c r="BO57" s="67" t="e">
        <f>BD57-#REF!</f>
        <v>#REF!</v>
      </c>
      <c r="BP57" s="67" t="e">
        <f>BE57-#REF!</f>
        <v>#REF!</v>
      </c>
      <c r="BQ57" s="67" t="e">
        <f>BF57-#REF!</f>
        <v>#REF!</v>
      </c>
      <c r="BR57" s="67">
        <f t="shared" si="31"/>
        <v>0</v>
      </c>
      <c r="BS57" s="67">
        <f t="shared" si="32"/>
        <v>0</v>
      </c>
      <c r="BT57" s="67" t="e">
        <f>BI57-#REF!</f>
        <v>#REF!</v>
      </c>
      <c r="BU57" s="67" t="e">
        <f>BJ57-#REF!</f>
        <v>#REF!</v>
      </c>
      <c r="BV57" s="67" t="e">
        <f>BK57-#REF!</f>
        <v>#REF!</v>
      </c>
      <c r="BW57" s="123"/>
      <c r="BX57" s="124"/>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Y57" s="126"/>
      <c r="CZ57" s="135"/>
    </row>
    <row r="58" spans="4:104" ht="24" customHeight="1">
      <c r="D58" s="80"/>
      <c r="E58" s="198" t="s">
        <v>86</v>
      </c>
      <c r="F58" s="216"/>
      <c r="G58" s="216">
        <v>201</v>
      </c>
      <c r="H58" s="216"/>
      <c r="I58" s="216"/>
      <c r="J58" s="216">
        <f t="shared" ref="J58" si="35">J49</f>
        <v>1610</v>
      </c>
      <c r="K58" s="216">
        <f t="shared" ref="K58:O58" si="36">K49</f>
        <v>-2194</v>
      </c>
      <c r="L58" s="216">
        <f t="shared" si="36"/>
        <v>564</v>
      </c>
      <c r="M58" s="216">
        <v>448</v>
      </c>
      <c r="N58" s="216">
        <v>652</v>
      </c>
      <c r="O58" s="216">
        <f t="shared" si="36"/>
        <v>564</v>
      </c>
      <c r="P58" s="216">
        <v>2491</v>
      </c>
      <c r="Q58" s="106"/>
      <c r="R58" s="216">
        <f>R49</f>
        <v>1076.0586546394397</v>
      </c>
      <c r="S58" s="216">
        <f>S49</f>
        <v>1026.8182226979688</v>
      </c>
      <c r="T58" s="106"/>
      <c r="U58" s="146"/>
      <c r="V58" s="146">
        <v>252</v>
      </c>
      <c r="W58" s="95" t="e">
        <f>#REF!+V58</f>
        <v>#REF!</v>
      </c>
      <c r="X58" s="95" t="e">
        <f>#REF!-W58</f>
        <v>#REF!</v>
      </c>
      <c r="Y58" s="216">
        <f>Y49</f>
        <v>-1203</v>
      </c>
      <c r="Z58" s="216">
        <f>Z49</f>
        <v>1033</v>
      </c>
      <c r="AA58" s="216">
        <f>AA49</f>
        <v>806</v>
      </c>
      <c r="AB58" s="216">
        <f>AB49</f>
        <v>-2747</v>
      </c>
      <c r="AC58" s="106">
        <v>-2288</v>
      </c>
      <c r="AD58" s="106">
        <v>189</v>
      </c>
      <c r="AE58" s="106">
        <v>575</v>
      </c>
      <c r="AF58" s="106"/>
      <c r="AG58" s="106">
        <v>252</v>
      </c>
      <c r="AH58" s="61" t="e">
        <f>(O61-#REF!)/#REF!</f>
        <v>#REF!</v>
      </c>
      <c r="AI58" s="131">
        <v>-1321</v>
      </c>
      <c r="AJ58" s="67"/>
      <c r="AK58" s="67">
        <v>-254.98417000000001</v>
      </c>
      <c r="AL58" s="67"/>
      <c r="AM58" s="67">
        <v>-6795.5197200000002</v>
      </c>
      <c r="AN58" s="67"/>
      <c r="AO58" s="97">
        <v>-2828.4747400000001</v>
      </c>
      <c r="AP58" s="97">
        <v>-2668</v>
      </c>
      <c r="AQ58" s="67"/>
      <c r="AR58" s="67"/>
      <c r="AS58" s="67"/>
      <c r="AT58" s="67">
        <v>-6690.8644199999999</v>
      </c>
      <c r="AU58" s="67">
        <v>-1193.77395057734</v>
      </c>
      <c r="AV58" s="67"/>
      <c r="AW58" s="67"/>
      <c r="AX58" s="67">
        <f t="shared" si="25"/>
        <v>7723.8644199999999</v>
      </c>
      <c r="AY58" s="67" t="e">
        <f>#REF!-AU58</f>
        <v>#REF!</v>
      </c>
      <c r="AZ58" s="67" t="e">
        <f>#REF!-AV58</f>
        <v>#REF!</v>
      </c>
      <c r="BA58" s="67" t="e">
        <f>AW58-#REF!</f>
        <v>#REF!</v>
      </c>
      <c r="BB58" s="98">
        <v>0</v>
      </c>
      <c r="BC58" s="98">
        <v>0</v>
      </c>
      <c r="BD58" s="98">
        <v>0</v>
      </c>
      <c r="BE58" s="98">
        <v>0</v>
      </c>
      <c r="BF58" s="98">
        <v>256.29606000000001</v>
      </c>
      <c r="BG58" s="98">
        <v>-4000.5659799999999</v>
      </c>
      <c r="BH58" s="98">
        <v>-1174.0714800000001</v>
      </c>
      <c r="BI58" s="98">
        <v>-0.120000000000346</v>
      </c>
      <c r="BJ58" s="132">
        <v>3877.0524099999998</v>
      </c>
      <c r="BK58" s="132">
        <v>6653.5542999999998</v>
      </c>
      <c r="BL58" s="67"/>
      <c r="BM58" s="67" t="e">
        <f>BB58-#REF!</f>
        <v>#REF!</v>
      </c>
      <c r="BN58" s="67" t="e">
        <f>BC58-#REF!</f>
        <v>#REF!</v>
      </c>
      <c r="BO58" s="67" t="e">
        <f>BD58-#REF!</f>
        <v>#REF!</v>
      </c>
      <c r="BP58" s="67" t="e">
        <f>BE58-#REF!</f>
        <v>#REF!</v>
      </c>
      <c r="BQ58" s="67" t="e">
        <f>BF58-#REF!</f>
        <v>#REF!</v>
      </c>
      <c r="BR58" s="67">
        <f t="shared" si="31"/>
        <v>-5033.5659799999994</v>
      </c>
      <c r="BS58" s="67">
        <f t="shared" si="32"/>
        <v>28.928519999999935</v>
      </c>
      <c r="BT58" s="67" t="e">
        <f>BI58-#REF!</f>
        <v>#REF!</v>
      </c>
      <c r="BU58" s="67" t="e">
        <f>BJ58-#REF!</f>
        <v>#REF!</v>
      </c>
      <c r="BV58" s="67" t="e">
        <f>BK58-#REF!</f>
        <v>#REF!</v>
      </c>
      <c r="BW58" s="133"/>
      <c r="BX58" s="134"/>
      <c r="BZ58" s="67"/>
      <c r="CA58" s="67"/>
      <c r="CB58" s="67" t="e">
        <f>ROUND(#REF!,0)</f>
        <v>#REF!</v>
      </c>
      <c r="CC58" s="67" t="e">
        <f>ROUND(#REF!,0)</f>
        <v>#REF!</v>
      </c>
      <c r="CD58" s="67" t="e">
        <f>ROUND(#REF!,0)</f>
        <v>#REF!</v>
      </c>
      <c r="CE58" s="67" t="e">
        <f>ROUND(#REF!,0)</f>
        <v>#REF!</v>
      </c>
      <c r="CF58" s="67" t="e">
        <f>ROUND(#REF!,0)</f>
        <v>#REF!</v>
      </c>
      <c r="CG58" s="67" t="e">
        <f>ROUND(#REF!,0)</f>
        <v>#REF!</v>
      </c>
      <c r="CH58" s="67">
        <f>ROUND(Y58,0)</f>
        <v>-1203</v>
      </c>
      <c r="CI58" s="67" t="e">
        <f>ROUND(#REF!,0)</f>
        <v>#REF!</v>
      </c>
      <c r="CJ58" s="67">
        <f>ROUND(Z58,0)</f>
        <v>1033</v>
      </c>
      <c r="CK58" s="67" t="e">
        <f>ROUND(#REF!,0)</f>
        <v>#REF!</v>
      </c>
      <c r="CL58" s="67"/>
      <c r="CM58" s="67"/>
      <c r="CN58" s="67"/>
      <c r="CO58" s="67"/>
      <c r="CP58" s="67"/>
      <c r="CQ58" s="67"/>
      <c r="CR58" s="67">
        <v>-1203</v>
      </c>
      <c r="CS58" s="67"/>
      <c r="CT58" s="67"/>
      <c r="CU58" s="67"/>
      <c r="CV58" s="67"/>
      <c r="CY58" s="216"/>
      <c r="CZ58" s="217">
        <v>2043</v>
      </c>
    </row>
    <row r="59" spans="4:104" ht="24" customHeight="1">
      <c r="D59" s="80"/>
      <c r="E59" s="198" t="s">
        <v>87</v>
      </c>
      <c r="F59" s="218">
        <v>0</v>
      </c>
      <c r="G59" s="91">
        <v>0</v>
      </c>
      <c r="H59" s="169">
        <v>0</v>
      </c>
      <c r="I59" s="218">
        <v>0</v>
      </c>
      <c r="J59" s="169">
        <v>0</v>
      </c>
      <c r="K59" s="219">
        <v>0</v>
      </c>
      <c r="L59" s="220">
        <v>0</v>
      </c>
      <c r="M59" s="220">
        <v>0</v>
      </c>
      <c r="N59" s="219">
        <v>0</v>
      </c>
      <c r="O59" s="220">
        <v>0</v>
      </c>
      <c r="P59" s="220">
        <v>0</v>
      </c>
      <c r="Q59" s="208"/>
      <c r="R59" s="209">
        <v>0</v>
      </c>
      <c r="S59" s="208">
        <v>0</v>
      </c>
      <c r="T59" s="208"/>
      <c r="U59" s="210"/>
      <c r="V59" s="210"/>
      <c r="W59" s="95" t="e">
        <f>#REF!+V59</f>
        <v>#REF!</v>
      </c>
      <c r="X59" s="95" t="e">
        <f>#REF!-W59</f>
        <v>#REF!</v>
      </c>
      <c r="Y59" s="207">
        <v>0</v>
      </c>
      <c r="Z59" s="220">
        <v>0</v>
      </c>
      <c r="AA59" s="219"/>
      <c r="AB59" s="219"/>
      <c r="AC59" s="208"/>
      <c r="AD59" s="208"/>
      <c r="AE59" s="208"/>
      <c r="AF59" s="208"/>
      <c r="AG59" s="208"/>
      <c r="AH59" s="61" t="e">
        <f>(O62-#REF!)/#REF!</f>
        <v>#REF!</v>
      </c>
      <c r="AI59" s="121">
        <v>0</v>
      </c>
      <c r="AJ59" s="67"/>
      <c r="AK59" s="67">
        <v>0</v>
      </c>
      <c r="AL59" s="67"/>
      <c r="AM59" s="67">
        <v>0</v>
      </c>
      <c r="AN59" s="67"/>
      <c r="AO59" s="97">
        <v>0</v>
      </c>
      <c r="AP59" s="97">
        <v>0</v>
      </c>
      <c r="AQ59" s="67"/>
      <c r="AR59" s="67"/>
      <c r="AS59" s="67"/>
      <c r="AT59" s="67">
        <v>0</v>
      </c>
      <c r="AU59" s="67">
        <v>0</v>
      </c>
      <c r="AV59" s="67"/>
      <c r="AW59" s="67"/>
      <c r="AX59" s="67">
        <f t="shared" si="25"/>
        <v>0</v>
      </c>
      <c r="AY59" s="67" t="e">
        <f>#REF!-AU59</f>
        <v>#REF!</v>
      </c>
      <c r="AZ59" s="67" t="e">
        <f>#REF!-AV59</f>
        <v>#REF!</v>
      </c>
      <c r="BA59" s="67" t="e">
        <f>AW59-#REF!</f>
        <v>#REF!</v>
      </c>
      <c r="BB59" s="98">
        <v>0</v>
      </c>
      <c r="BC59" s="98">
        <v>0</v>
      </c>
      <c r="BD59" s="98">
        <v>0</v>
      </c>
      <c r="BE59" s="98">
        <v>0</v>
      </c>
      <c r="BF59" s="98">
        <v>0</v>
      </c>
      <c r="BG59" s="98">
        <v>0</v>
      </c>
      <c r="BH59" s="98">
        <v>0</v>
      </c>
      <c r="BI59" s="98">
        <v>0</v>
      </c>
      <c r="BJ59" s="170">
        <v>0</v>
      </c>
      <c r="BK59" s="170">
        <v>-151.70054999999999</v>
      </c>
      <c r="BL59" s="67"/>
      <c r="BM59" s="67" t="e">
        <f>BB59-#REF!</f>
        <v>#REF!</v>
      </c>
      <c r="BN59" s="67" t="e">
        <f>BC59-#REF!</f>
        <v>#REF!</v>
      </c>
      <c r="BO59" s="67" t="e">
        <f>BD59-#REF!</f>
        <v>#REF!</v>
      </c>
      <c r="BP59" s="67" t="e">
        <f>BE59-#REF!</f>
        <v>#REF!</v>
      </c>
      <c r="BQ59" s="67" t="e">
        <f>BF59-#REF!</f>
        <v>#REF!</v>
      </c>
      <c r="BR59" s="67">
        <f t="shared" si="31"/>
        <v>0</v>
      </c>
      <c r="BS59" s="67">
        <f t="shared" si="32"/>
        <v>0</v>
      </c>
      <c r="BT59" s="67" t="e">
        <f>BI59-#REF!</f>
        <v>#REF!</v>
      </c>
      <c r="BU59" s="67" t="e">
        <f>BJ59-#REF!</f>
        <v>#REF!</v>
      </c>
      <c r="BV59" s="67" t="e">
        <f>BK59-#REF!</f>
        <v>#REF!</v>
      </c>
      <c r="BW59" s="123"/>
      <c r="BX59" s="124"/>
      <c r="BZ59" s="67"/>
      <c r="CA59" s="67"/>
      <c r="CB59" s="67" t="e">
        <f>ROUND(#REF!,0)</f>
        <v>#REF!</v>
      </c>
      <c r="CC59" s="67" t="e">
        <f>ROUND(#REF!,0)</f>
        <v>#REF!</v>
      </c>
      <c r="CD59" s="67" t="e">
        <f>ROUND(#REF!,0)</f>
        <v>#REF!</v>
      </c>
      <c r="CE59" s="67" t="e">
        <f>ROUND(#REF!,0)</f>
        <v>#REF!</v>
      </c>
      <c r="CF59" s="67" t="e">
        <f>ROUND(#REF!,0)</f>
        <v>#REF!</v>
      </c>
      <c r="CG59" s="67" t="e">
        <f>ROUND(#REF!,0)</f>
        <v>#REF!</v>
      </c>
      <c r="CH59" s="67">
        <f>ROUND(Y59,0)</f>
        <v>0</v>
      </c>
      <c r="CI59" s="67" t="e">
        <f>ROUND(#REF!,0)</f>
        <v>#REF!</v>
      </c>
      <c r="CJ59" s="67">
        <f>ROUND(Z59,0)</f>
        <v>0</v>
      </c>
      <c r="CK59" s="67" t="e">
        <f>ROUND(#REF!,0)</f>
        <v>#REF!</v>
      </c>
      <c r="CL59" s="67"/>
      <c r="CM59" s="67"/>
      <c r="CN59" s="67"/>
      <c r="CO59" s="67"/>
      <c r="CP59" s="67"/>
      <c r="CQ59" s="67"/>
      <c r="CR59" s="67">
        <v>0</v>
      </c>
      <c r="CS59" s="67"/>
      <c r="CT59" s="67"/>
      <c r="CU59" s="67"/>
      <c r="CV59" s="67"/>
      <c r="CY59" s="91">
        <v>0</v>
      </c>
      <c r="CZ59" s="221">
        <v>0</v>
      </c>
    </row>
    <row r="60" spans="4:104" ht="5.0999999999999996" customHeight="1">
      <c r="D60" s="80"/>
      <c r="E60" s="90"/>
      <c r="F60" s="116"/>
      <c r="G60" s="222"/>
      <c r="H60" s="223"/>
      <c r="I60" s="116"/>
      <c r="J60" s="223"/>
      <c r="K60" s="223"/>
      <c r="L60" s="224"/>
      <c r="M60" s="224"/>
      <c r="N60" s="223"/>
      <c r="O60" s="224"/>
      <c r="P60" s="224"/>
      <c r="Q60" s="225"/>
      <c r="R60" s="226"/>
      <c r="S60" s="225"/>
      <c r="T60" s="225"/>
      <c r="U60" s="227"/>
      <c r="V60" s="227"/>
      <c r="W60" s="95" t="e">
        <f>#REF!+V60</f>
        <v>#REF!</v>
      </c>
      <c r="X60" s="95" t="e">
        <f>#REF!-W60</f>
        <v>#REF!</v>
      </c>
      <c r="Y60" s="228"/>
      <c r="Z60" s="224"/>
      <c r="AA60" s="223"/>
      <c r="AB60" s="223"/>
      <c r="AC60" s="225"/>
      <c r="AD60" s="225"/>
      <c r="AE60" s="225"/>
      <c r="AF60" s="225"/>
      <c r="AG60" s="225"/>
      <c r="AH60" s="61" t="e">
        <f>(O63-#REF!)/#REF!</f>
        <v>#REF!</v>
      </c>
      <c r="AI60" s="121"/>
      <c r="AJ60" s="67"/>
      <c r="AK60" s="67"/>
      <c r="AL60" s="67"/>
      <c r="AM60" s="67"/>
      <c r="AN60" s="67"/>
      <c r="AQ60" s="67"/>
      <c r="AR60" s="67"/>
      <c r="AS60" s="67"/>
      <c r="AT60" s="67"/>
      <c r="AU60" s="67"/>
      <c r="AV60" s="67"/>
      <c r="AW60" s="67"/>
      <c r="AX60" s="67">
        <f t="shared" si="25"/>
        <v>0</v>
      </c>
      <c r="AY60" s="67" t="e">
        <f>#REF!-AU60</f>
        <v>#REF!</v>
      </c>
      <c r="AZ60" s="67" t="e">
        <f>#REF!-AV60</f>
        <v>#REF!</v>
      </c>
      <c r="BA60" s="67" t="e">
        <f>AW60-#REF!</f>
        <v>#REF!</v>
      </c>
      <c r="BB60" s="98"/>
      <c r="BC60" s="98"/>
      <c r="BD60" s="98"/>
      <c r="BE60" s="98"/>
      <c r="BF60" s="98"/>
      <c r="BG60" s="98"/>
      <c r="BH60" s="98"/>
      <c r="BI60" s="98"/>
      <c r="BJ60" s="122"/>
      <c r="BK60" s="122"/>
      <c r="BL60" s="67"/>
      <c r="BM60" s="67"/>
      <c r="BN60" s="67"/>
      <c r="BO60" s="67"/>
      <c r="BP60" s="67"/>
      <c r="BQ60" s="67"/>
      <c r="BR60" s="67"/>
      <c r="BS60" s="67"/>
      <c r="BT60" s="67"/>
      <c r="BU60" s="67"/>
      <c r="BV60" s="67"/>
      <c r="BW60" s="123"/>
      <c r="BX60" s="124"/>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Y60" s="222"/>
      <c r="CZ60" s="125"/>
    </row>
    <row r="61" spans="4:104" ht="21" customHeight="1">
      <c r="D61" s="80">
        <v>17</v>
      </c>
      <c r="E61" s="81" t="s">
        <v>88</v>
      </c>
      <c r="F61" s="126"/>
      <c r="G61" s="229"/>
      <c r="H61" s="229"/>
      <c r="I61" s="126"/>
      <c r="J61" s="229"/>
      <c r="K61" s="229"/>
      <c r="L61" s="230"/>
      <c r="M61" s="230"/>
      <c r="N61" s="229"/>
      <c r="O61" s="230"/>
      <c r="P61" s="230"/>
      <c r="Q61" s="225"/>
      <c r="R61" s="226"/>
      <c r="S61" s="225"/>
      <c r="T61" s="225"/>
      <c r="U61" s="227"/>
      <c r="V61" s="227"/>
      <c r="W61" s="95" t="e">
        <f>#REF!+V61</f>
        <v>#REF!</v>
      </c>
      <c r="X61" s="95" t="e">
        <f>#REF!-W61</f>
        <v>#REF!</v>
      </c>
      <c r="Y61" s="231"/>
      <c r="Z61" s="230"/>
      <c r="AA61" s="229"/>
      <c r="AB61" s="229"/>
      <c r="AC61" s="225"/>
      <c r="AD61" s="225"/>
      <c r="AE61" s="225"/>
      <c r="AF61" s="225"/>
      <c r="AG61" s="225"/>
      <c r="AH61" s="61" t="e">
        <f>(O64-#REF!)/#REF!</f>
        <v>#REF!</v>
      </c>
      <c r="AI61" s="121"/>
      <c r="AJ61" s="67"/>
      <c r="AK61" s="67"/>
      <c r="AL61" s="67"/>
      <c r="AM61" s="67"/>
      <c r="AN61" s="67"/>
      <c r="AQ61" s="67"/>
      <c r="AR61" s="67"/>
      <c r="AS61" s="67"/>
      <c r="AT61" s="67"/>
      <c r="AU61" s="67"/>
      <c r="AV61" s="67"/>
      <c r="AW61" s="67"/>
      <c r="AX61" s="67">
        <f t="shared" si="25"/>
        <v>0</v>
      </c>
      <c r="AY61" s="67" t="e">
        <f>#REF!-AU61</f>
        <v>#REF!</v>
      </c>
      <c r="AZ61" s="67" t="e">
        <f>#REF!-AV61</f>
        <v>#REF!</v>
      </c>
      <c r="BA61" s="67" t="e">
        <f>AW61-#REF!</f>
        <v>#REF!</v>
      </c>
      <c r="BB61" s="98">
        <v>0</v>
      </c>
      <c r="BC61" s="98">
        <v>0</v>
      </c>
      <c r="BD61" s="98">
        <v>0</v>
      </c>
      <c r="BE61" s="98">
        <v>0</v>
      </c>
      <c r="BF61" s="98">
        <v>0</v>
      </c>
      <c r="BG61" s="98">
        <v>0</v>
      </c>
      <c r="BH61" s="98">
        <v>0</v>
      </c>
      <c r="BI61" s="98">
        <v>0</v>
      </c>
      <c r="BJ61" s="122"/>
      <c r="BK61" s="122"/>
      <c r="BL61" s="67"/>
      <c r="BM61" s="67" t="e">
        <f>BB61-#REF!</f>
        <v>#REF!</v>
      </c>
      <c r="BN61" s="67" t="e">
        <f>BC61-#REF!</f>
        <v>#REF!</v>
      </c>
      <c r="BO61" s="67" t="e">
        <f>BD61-#REF!</f>
        <v>#REF!</v>
      </c>
      <c r="BP61" s="67" t="e">
        <f>BE61-#REF!</f>
        <v>#REF!</v>
      </c>
      <c r="BQ61" s="67" t="e">
        <f>BF61-#REF!</f>
        <v>#REF!</v>
      </c>
      <c r="BR61" s="67">
        <f>BG61-Z61</f>
        <v>0</v>
      </c>
      <c r="BS61" s="67">
        <f>BH61-Y61</f>
        <v>0</v>
      </c>
      <c r="BT61" s="67" t="e">
        <f>BI61-#REF!</f>
        <v>#REF!</v>
      </c>
      <c r="BU61" s="67" t="e">
        <f>BJ61-#REF!</f>
        <v>#REF!</v>
      </c>
      <c r="BV61" s="67" t="e">
        <f>BK61-#REF!</f>
        <v>#REF!</v>
      </c>
      <c r="BW61" s="123"/>
      <c r="BX61" s="124"/>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Y61" s="229"/>
      <c r="CZ61" s="135"/>
    </row>
    <row r="62" spans="4:104" ht="21" customHeight="1">
      <c r="D62" s="80"/>
      <c r="E62" s="90" t="s">
        <v>86</v>
      </c>
      <c r="F62" s="216">
        <f>+I62</f>
        <v>0</v>
      </c>
      <c r="G62" s="216">
        <v>-93</v>
      </c>
      <c r="H62" s="216"/>
      <c r="I62" s="216"/>
      <c r="J62" s="216">
        <f t="array" ref="J62">SUM(ROUND(J52:J55,0))</f>
        <v>-93</v>
      </c>
      <c r="K62" s="216">
        <f t="array" ref="K62">SUM(ROUND(K52:K55,0))</f>
        <v>198</v>
      </c>
      <c r="L62" s="216">
        <f t="array" ref="L62">SUM(ROUND(L52:L55,0))</f>
        <v>8</v>
      </c>
      <c r="M62" s="216">
        <v>33</v>
      </c>
      <c r="N62" s="216">
        <v>-7</v>
      </c>
      <c r="O62" s="216">
        <f t="array" ref="O62">SUM(ROUND(O52:O55,0))</f>
        <v>8</v>
      </c>
      <c r="P62" s="216">
        <f t="array" ref="P62">SUM(ROUND(P52:P55,0))</f>
        <v>243</v>
      </c>
      <c r="Q62" s="106"/>
      <c r="R62" s="232">
        <v>0</v>
      </c>
      <c r="S62" s="106">
        <v>57</v>
      </c>
      <c r="T62" s="106"/>
      <c r="U62" s="146"/>
      <c r="V62" s="146">
        <v>-1</v>
      </c>
      <c r="W62" s="95" t="e">
        <f>#REF!+V62</f>
        <v>#REF!</v>
      </c>
      <c r="X62" s="95" t="e">
        <f>#REF!-W62</f>
        <v>#REF!</v>
      </c>
      <c r="Y62" s="216">
        <f t="array" ref="Y62">SUM(ROUND(Y52:Y55,0))</f>
        <v>163</v>
      </c>
      <c r="Z62" s="216">
        <f t="array" ref="Z62">SUM(ROUND(Z52:Z55,0))</f>
        <v>15</v>
      </c>
      <c r="AA62" s="216">
        <f t="array" ref="AA62">SUM(ROUND(AA52:AA55,0))</f>
        <v>0</v>
      </c>
      <c r="AB62" s="216">
        <f t="array" ref="AB62">SUM(ROUND(AB52:AB55,0))</f>
        <v>0</v>
      </c>
      <c r="AC62" s="106">
        <v>53</v>
      </c>
      <c r="AD62" s="106">
        <v>-1</v>
      </c>
      <c r="AE62" s="106">
        <v>8</v>
      </c>
      <c r="AF62" s="106"/>
      <c r="AG62" s="106">
        <v>-1</v>
      </c>
      <c r="AH62" s="61" t="e">
        <f>(O65-#REF!)/#REF!</f>
        <v>#REF!</v>
      </c>
      <c r="AI62" s="106">
        <v>444</v>
      </c>
      <c r="AJ62" s="67"/>
      <c r="AK62" s="67">
        <v>72.097059999999999</v>
      </c>
      <c r="AL62" s="67"/>
      <c r="AM62" s="67">
        <v>36.564129999999999</v>
      </c>
      <c r="AN62" s="67"/>
      <c r="AO62" s="97">
        <v>3.3257500000000002</v>
      </c>
      <c r="AP62" s="97">
        <v>28.585360000000001</v>
      </c>
      <c r="AQ62" s="67"/>
      <c r="AR62" s="67"/>
      <c r="AS62" s="67"/>
      <c r="AT62" s="67">
        <v>36.564129999999999</v>
      </c>
      <c r="AU62" s="67">
        <v>4.6530199999999997</v>
      </c>
      <c r="AV62" s="67"/>
      <c r="AW62" s="67"/>
      <c r="AX62" s="67">
        <f t="shared" si="25"/>
        <v>-21.564129999999999</v>
      </c>
      <c r="AY62" s="67" t="e">
        <f>#REF!-AU62</f>
        <v>#REF!</v>
      </c>
      <c r="AZ62" s="67" t="e">
        <f>#REF!-AV62</f>
        <v>#REF!</v>
      </c>
      <c r="BA62" s="67" t="e">
        <f>AW62-#REF!</f>
        <v>#REF!</v>
      </c>
      <c r="BB62" s="98">
        <v>0</v>
      </c>
      <c r="BC62" s="98">
        <v>0</v>
      </c>
      <c r="BD62" s="98">
        <v>0</v>
      </c>
      <c r="BE62" s="98">
        <v>0</v>
      </c>
      <c r="BF62" s="98">
        <v>99.064490000000006</v>
      </c>
      <c r="BG62" s="98">
        <v>-295.92555551206601</v>
      </c>
      <c r="BH62" s="98">
        <v>135.42053551206601</v>
      </c>
      <c r="BI62" s="98">
        <v>0</v>
      </c>
      <c r="BJ62" s="132">
        <v>328.50823000000003</v>
      </c>
      <c r="BK62" s="132">
        <v>187.82394950012201</v>
      </c>
      <c r="BL62" s="67"/>
      <c r="BM62" s="67" t="e">
        <f>BB62-#REF!</f>
        <v>#REF!</v>
      </c>
      <c r="BN62" s="67" t="e">
        <f>BC62-#REF!</f>
        <v>#REF!</v>
      </c>
      <c r="BO62" s="67" t="e">
        <f>BD62-#REF!</f>
        <v>#REF!</v>
      </c>
      <c r="BP62" s="67" t="e">
        <f>BE62-#REF!</f>
        <v>#REF!</v>
      </c>
      <c r="BQ62" s="67" t="e">
        <f>BF62-#REF!</f>
        <v>#REF!</v>
      </c>
      <c r="BR62" s="67">
        <f>BG62-Z62</f>
        <v>-310.92555551206601</v>
      </c>
      <c r="BS62" s="67">
        <f>BH62-Y62</f>
        <v>-27.57946448793399</v>
      </c>
      <c r="BT62" s="67" t="e">
        <f>BI62-#REF!</f>
        <v>#REF!</v>
      </c>
      <c r="BU62" s="67" t="e">
        <f>BJ62-#REF!</f>
        <v>#REF!</v>
      </c>
      <c r="BV62" s="67" t="e">
        <f>BK62-#REF!</f>
        <v>#REF!</v>
      </c>
      <c r="BW62" s="133"/>
      <c r="BX62" s="134"/>
      <c r="BZ62" s="67"/>
      <c r="CA62" s="67"/>
      <c r="CB62" s="67" t="e">
        <f>ROUND(#REF!,0)</f>
        <v>#REF!</v>
      </c>
      <c r="CC62" s="67" t="e">
        <f>ROUND(#REF!,0)</f>
        <v>#REF!</v>
      </c>
      <c r="CD62" s="67" t="e">
        <f>ROUND(#REF!,0)</f>
        <v>#REF!</v>
      </c>
      <c r="CE62" s="67" t="e">
        <f>ROUND(#REF!,0)</f>
        <v>#REF!</v>
      </c>
      <c r="CF62" s="67" t="e">
        <f>ROUND(#REF!,0)</f>
        <v>#REF!</v>
      </c>
      <c r="CG62" s="67" t="e">
        <f>ROUND(#REF!,0)</f>
        <v>#REF!</v>
      </c>
      <c r="CH62" s="67">
        <f>ROUND(Y62,0)</f>
        <v>163</v>
      </c>
      <c r="CI62" s="67" t="e">
        <f>ROUND(#REF!,0)</f>
        <v>#REF!</v>
      </c>
      <c r="CJ62" s="67">
        <f>ROUND(Z62,0)</f>
        <v>15</v>
      </c>
      <c r="CK62" s="67" t="e">
        <f>ROUND(#REF!,0)</f>
        <v>#REF!</v>
      </c>
      <c r="CL62" s="67"/>
      <c r="CM62" s="67"/>
      <c r="CN62" s="67"/>
      <c r="CO62" s="67"/>
      <c r="CP62" s="67"/>
      <c r="CQ62" s="67"/>
      <c r="CR62" s="67">
        <v>163</v>
      </c>
      <c r="CS62" s="67"/>
      <c r="CT62" s="67"/>
      <c r="CU62" s="67"/>
      <c r="CV62" s="67"/>
      <c r="CY62" s="216"/>
      <c r="CZ62" s="217">
        <v>210</v>
      </c>
    </row>
    <row r="63" spans="4:104" ht="18.75" customHeight="1">
      <c r="D63" s="80"/>
      <c r="E63" s="90" t="s">
        <v>87</v>
      </c>
      <c r="F63" s="147">
        <v>0</v>
      </c>
      <c r="G63" s="147">
        <v>0</v>
      </c>
      <c r="H63" s="147">
        <v>0</v>
      </c>
      <c r="I63" s="147">
        <v>0</v>
      </c>
      <c r="J63" s="147">
        <v>0</v>
      </c>
      <c r="K63" s="219">
        <v>0</v>
      </c>
      <c r="L63" s="147">
        <v>0</v>
      </c>
      <c r="M63" s="147">
        <v>0</v>
      </c>
      <c r="N63" s="147">
        <v>0</v>
      </c>
      <c r="O63" s="147">
        <v>0</v>
      </c>
      <c r="P63" s="147">
        <v>0</v>
      </c>
      <c r="Q63" s="225"/>
      <c r="R63" s="226">
        <v>0</v>
      </c>
      <c r="S63" s="225">
        <v>0</v>
      </c>
      <c r="T63" s="225"/>
      <c r="U63" s="227"/>
      <c r="V63" s="227"/>
      <c r="W63" s="95" t="e">
        <f>#REF!+V63</f>
        <v>#REF!</v>
      </c>
      <c r="X63" s="95" t="e">
        <f>#REF!-W63</f>
        <v>#REF!</v>
      </c>
      <c r="Y63" s="233">
        <v>0</v>
      </c>
      <c r="Z63" s="220">
        <v>0</v>
      </c>
      <c r="AA63" s="219">
        <v>0</v>
      </c>
      <c r="AB63" s="219"/>
      <c r="AC63" s="225"/>
      <c r="AD63" s="225"/>
      <c r="AE63" s="225"/>
      <c r="AF63" s="225"/>
      <c r="AG63" s="225"/>
      <c r="AH63" s="61" t="e">
        <f>(O66-#REF!)/#REF!</f>
        <v>#REF!</v>
      </c>
      <c r="AI63" s="121">
        <v>0</v>
      </c>
      <c r="AJ63" s="67"/>
      <c r="AK63" s="67">
        <v>0</v>
      </c>
      <c r="AL63" s="67"/>
      <c r="AM63" s="67">
        <v>0</v>
      </c>
      <c r="AN63" s="67"/>
      <c r="AO63" s="97">
        <v>0</v>
      </c>
      <c r="AP63" s="97">
        <v>0</v>
      </c>
      <c r="AQ63" s="67"/>
      <c r="AR63" s="67"/>
      <c r="AS63" s="67"/>
      <c r="AT63" s="67">
        <v>0</v>
      </c>
      <c r="AU63" s="67">
        <v>0</v>
      </c>
      <c r="AV63" s="67"/>
      <c r="AW63" s="67"/>
      <c r="AX63" s="67">
        <f t="shared" si="25"/>
        <v>0</v>
      </c>
      <c r="AY63" s="67" t="e">
        <f>#REF!-AU63</f>
        <v>#REF!</v>
      </c>
      <c r="AZ63" s="67" t="e">
        <f>#REF!-AV63</f>
        <v>#REF!</v>
      </c>
      <c r="BA63" s="67" t="e">
        <f>AW63-#REF!</f>
        <v>#REF!</v>
      </c>
      <c r="BB63" s="98">
        <v>0</v>
      </c>
      <c r="BC63" s="98">
        <v>0</v>
      </c>
      <c r="BD63" s="98">
        <v>0</v>
      </c>
      <c r="BE63" s="98">
        <v>0</v>
      </c>
      <c r="BF63" s="98">
        <v>0</v>
      </c>
      <c r="BG63" s="98">
        <v>0</v>
      </c>
      <c r="BH63" s="98">
        <v>0</v>
      </c>
      <c r="BI63" s="98">
        <v>0</v>
      </c>
      <c r="BJ63" s="170">
        <v>0</v>
      </c>
      <c r="BK63" s="122">
        <v>0</v>
      </c>
      <c r="BL63" s="67"/>
      <c r="BM63" s="67" t="e">
        <f>BB63-#REF!</f>
        <v>#REF!</v>
      </c>
      <c r="BN63" s="67" t="e">
        <f>BC63-#REF!</f>
        <v>#REF!</v>
      </c>
      <c r="BO63" s="67" t="e">
        <f>BD63-#REF!</f>
        <v>#REF!</v>
      </c>
      <c r="BP63" s="67" t="e">
        <f>BE63-#REF!</f>
        <v>#REF!</v>
      </c>
      <c r="BQ63" s="67" t="e">
        <f>BF63-#REF!</f>
        <v>#REF!</v>
      </c>
      <c r="BR63" s="67">
        <f>BG63-Z63</f>
        <v>0</v>
      </c>
      <c r="BS63" s="67">
        <f>BH63-Y63</f>
        <v>0</v>
      </c>
      <c r="BT63" s="67" t="e">
        <f>BI63-#REF!</f>
        <v>#REF!</v>
      </c>
      <c r="BU63" s="67" t="e">
        <f>BJ63-#REF!</f>
        <v>#REF!</v>
      </c>
      <c r="BV63" s="67" t="e">
        <f>BK63-#REF!</f>
        <v>#REF!</v>
      </c>
      <c r="BW63" s="123"/>
      <c r="BX63" s="124"/>
      <c r="BZ63" s="67"/>
      <c r="CA63" s="67"/>
      <c r="CB63" s="67" t="e">
        <f>ROUND(#REF!,0)</f>
        <v>#REF!</v>
      </c>
      <c r="CC63" s="67" t="e">
        <f>ROUND(#REF!,0)</f>
        <v>#REF!</v>
      </c>
      <c r="CD63" s="67" t="e">
        <f>ROUND(#REF!,0)</f>
        <v>#REF!</v>
      </c>
      <c r="CE63" s="67" t="e">
        <f>ROUND(#REF!,0)</f>
        <v>#REF!</v>
      </c>
      <c r="CF63" s="67" t="e">
        <f>ROUND(#REF!,0)</f>
        <v>#REF!</v>
      </c>
      <c r="CG63" s="67" t="e">
        <f>ROUND(#REF!,0)</f>
        <v>#REF!</v>
      </c>
      <c r="CH63" s="67">
        <f>ROUND(Y63,0)</f>
        <v>0</v>
      </c>
      <c r="CI63" s="67" t="e">
        <f>ROUND(#REF!,0)</f>
        <v>#REF!</v>
      </c>
      <c r="CJ63" s="67">
        <f>ROUND(Z63,0)</f>
        <v>0</v>
      </c>
      <c r="CK63" s="67" t="e">
        <f>ROUND(#REF!,0)</f>
        <v>#REF!</v>
      </c>
      <c r="CL63" s="67"/>
      <c r="CM63" s="67"/>
      <c r="CN63" s="67"/>
      <c r="CO63" s="67"/>
      <c r="CP63" s="67"/>
      <c r="CQ63" s="67"/>
      <c r="CR63" s="67">
        <v>0</v>
      </c>
      <c r="CS63" s="67"/>
      <c r="CT63" s="67"/>
      <c r="CU63" s="67"/>
      <c r="CV63" s="67"/>
      <c r="CY63" s="147">
        <v>0</v>
      </c>
      <c r="CZ63" s="153">
        <v>0</v>
      </c>
    </row>
    <row r="64" spans="4:104" ht="4.5" hidden="1" customHeight="1">
      <c r="D64" s="80"/>
      <c r="E64" s="90"/>
      <c r="F64" s="116"/>
      <c r="G64" s="223"/>
      <c r="H64" s="223"/>
      <c r="I64" s="116"/>
      <c r="J64" s="223"/>
      <c r="K64" s="223"/>
      <c r="L64" s="230"/>
      <c r="M64" s="230"/>
      <c r="N64" s="223"/>
      <c r="O64" s="230"/>
      <c r="P64" s="230"/>
      <c r="Q64" s="225"/>
      <c r="R64" s="226"/>
      <c r="S64" s="225"/>
      <c r="T64" s="225"/>
      <c r="U64" s="227"/>
      <c r="V64" s="227"/>
      <c r="W64" s="95" t="e">
        <f>#REF!+V64</f>
        <v>#REF!</v>
      </c>
      <c r="X64" s="95" t="e">
        <f>#REF!-W64</f>
        <v>#REF!</v>
      </c>
      <c r="Y64" s="231"/>
      <c r="Z64" s="230"/>
      <c r="AA64" s="223"/>
      <c r="AB64" s="223"/>
      <c r="AC64" s="225"/>
      <c r="AD64" s="225"/>
      <c r="AE64" s="225"/>
      <c r="AF64" s="225"/>
      <c r="AG64" s="225"/>
      <c r="AH64" s="61" t="e">
        <f>(O67-#REF!)/#REF!</f>
        <v>#REF!</v>
      </c>
      <c r="AI64" s="121"/>
      <c r="AJ64" s="67"/>
      <c r="AK64" s="67"/>
      <c r="AL64" s="67"/>
      <c r="AM64" s="67"/>
      <c r="AN64" s="67"/>
      <c r="AQ64" s="67"/>
      <c r="AR64" s="67"/>
      <c r="AS64" s="67"/>
      <c r="AT64" s="67"/>
      <c r="AU64" s="67"/>
      <c r="AV64" s="67"/>
      <c r="AW64" s="67"/>
      <c r="AX64" s="67">
        <f t="shared" si="25"/>
        <v>0</v>
      </c>
      <c r="AY64" s="67" t="e">
        <f>#REF!-AU64</f>
        <v>#REF!</v>
      </c>
      <c r="AZ64" s="67" t="e">
        <f>#REF!-AV64</f>
        <v>#REF!</v>
      </c>
      <c r="BA64" s="67" t="e">
        <f>AW64-#REF!</f>
        <v>#REF!</v>
      </c>
      <c r="BB64" s="98"/>
      <c r="BC64" s="98"/>
      <c r="BD64" s="98"/>
      <c r="BE64" s="98"/>
      <c r="BF64" s="98"/>
      <c r="BG64" s="98"/>
      <c r="BH64" s="98"/>
      <c r="BI64" s="98"/>
      <c r="BJ64" s="122"/>
      <c r="BK64" s="234"/>
      <c r="BL64" s="67"/>
      <c r="BM64" s="67"/>
      <c r="BN64" s="67"/>
      <c r="BO64" s="67"/>
      <c r="BP64" s="67"/>
      <c r="BQ64" s="67"/>
      <c r="BR64" s="67"/>
      <c r="BS64" s="67"/>
      <c r="BT64" s="67"/>
      <c r="BU64" s="67"/>
      <c r="BV64" s="67"/>
      <c r="BW64" s="123"/>
      <c r="BX64" s="124"/>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Y64" s="223"/>
      <c r="CZ64" s="125"/>
    </row>
    <row r="65" spans="4:104" ht="26.25" customHeight="1">
      <c r="D65" s="80">
        <v>18</v>
      </c>
      <c r="E65" s="81" t="s">
        <v>89</v>
      </c>
      <c r="F65" s="126"/>
      <c r="G65" s="235"/>
      <c r="H65" s="235"/>
      <c r="I65" s="126"/>
      <c r="J65" s="229"/>
      <c r="K65" s="229"/>
      <c r="L65" s="230"/>
      <c r="M65" s="230"/>
      <c r="N65" s="229"/>
      <c r="O65" s="230"/>
      <c r="P65" s="230"/>
      <c r="Q65" s="225"/>
      <c r="R65" s="226"/>
      <c r="S65" s="225"/>
      <c r="T65" s="225"/>
      <c r="U65" s="227"/>
      <c r="V65" s="227"/>
      <c r="W65" s="95" t="e">
        <f>#REF!+V65</f>
        <v>#REF!</v>
      </c>
      <c r="X65" s="95" t="e">
        <f>#REF!-W65</f>
        <v>#REF!</v>
      </c>
      <c r="Y65" s="231"/>
      <c r="Z65" s="230"/>
      <c r="AA65" s="229"/>
      <c r="AB65" s="229"/>
      <c r="AC65" s="225"/>
      <c r="AD65" s="225"/>
      <c r="AE65" s="225"/>
      <c r="AF65" s="225"/>
      <c r="AG65" s="225"/>
      <c r="AH65" s="61" t="e">
        <f>(O68-#REF!)/#REF!</f>
        <v>#REF!</v>
      </c>
      <c r="AI65" s="121"/>
      <c r="AJ65" s="67"/>
      <c r="AK65" s="67"/>
      <c r="AL65" s="67"/>
      <c r="AM65" s="67"/>
      <c r="AN65" s="67"/>
      <c r="AQ65" s="67"/>
      <c r="AR65" s="67"/>
      <c r="AS65" s="67"/>
      <c r="AT65" s="67"/>
      <c r="AU65" s="67"/>
      <c r="AV65" s="67"/>
      <c r="AW65" s="67"/>
      <c r="AX65" s="67">
        <f t="shared" si="25"/>
        <v>0</v>
      </c>
      <c r="AY65" s="67" t="e">
        <f>#REF!-AU65</f>
        <v>#REF!</v>
      </c>
      <c r="AZ65" s="67" t="e">
        <f>#REF!-AV65</f>
        <v>#REF!</v>
      </c>
      <c r="BA65" s="67" t="e">
        <f>AW65-#REF!</f>
        <v>#REF!</v>
      </c>
      <c r="BB65" s="98">
        <v>0</v>
      </c>
      <c r="BC65" s="98">
        <v>0</v>
      </c>
      <c r="BD65" s="98">
        <v>0</v>
      </c>
      <c r="BE65" s="98">
        <v>0</v>
      </c>
      <c r="BF65" s="98">
        <v>0</v>
      </c>
      <c r="BG65" s="98">
        <v>0</v>
      </c>
      <c r="BH65" s="98">
        <v>0</v>
      </c>
      <c r="BI65" s="98">
        <v>0</v>
      </c>
      <c r="BJ65" s="122"/>
      <c r="BK65" s="122"/>
      <c r="BL65" s="67"/>
      <c r="BM65" s="67" t="e">
        <f>BB65-#REF!</f>
        <v>#REF!</v>
      </c>
      <c r="BN65" s="67" t="e">
        <f>BC65-#REF!</f>
        <v>#REF!</v>
      </c>
      <c r="BO65" s="67" t="e">
        <f>BD65-#REF!</f>
        <v>#REF!</v>
      </c>
      <c r="BP65" s="67" t="e">
        <f>BE65-#REF!</f>
        <v>#REF!</v>
      </c>
      <c r="BQ65" s="67" t="e">
        <f>BF65-#REF!</f>
        <v>#REF!</v>
      </c>
      <c r="BR65" s="67">
        <f>BG65-Z65</f>
        <v>0</v>
      </c>
      <c r="BS65" s="67">
        <f>BH65-Y65</f>
        <v>0</v>
      </c>
      <c r="BT65" s="67" t="e">
        <f>BI65-#REF!</f>
        <v>#REF!</v>
      </c>
      <c r="BU65" s="67" t="e">
        <f>BJ65-#REF!</f>
        <v>#REF!</v>
      </c>
      <c r="BV65" s="67" t="e">
        <f>BK65-#REF!</f>
        <v>#REF!</v>
      </c>
      <c r="BW65" s="123"/>
      <c r="BX65" s="124"/>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Y65" s="235"/>
      <c r="CZ65" s="135"/>
    </row>
    <row r="66" spans="4:104" ht="22.5" customHeight="1">
      <c r="D66" s="80"/>
      <c r="E66" s="90" t="s">
        <v>86</v>
      </c>
      <c r="F66" s="236"/>
      <c r="G66" s="236">
        <v>108</v>
      </c>
      <c r="H66" s="236"/>
      <c r="I66" s="236"/>
      <c r="J66" s="236">
        <f t="shared" ref="J66" si="37">J56</f>
        <v>1516.7757905824001</v>
      </c>
      <c r="K66" s="236">
        <f t="shared" ref="K66:O66" si="38">K56</f>
        <v>-1995.66068</v>
      </c>
      <c r="L66" s="236">
        <f t="shared" si="38"/>
        <v>572</v>
      </c>
      <c r="M66" s="236">
        <v>481</v>
      </c>
      <c r="N66" s="236">
        <v>645</v>
      </c>
      <c r="O66" s="236">
        <f t="shared" si="38"/>
        <v>572</v>
      </c>
      <c r="P66" s="236">
        <v>2734</v>
      </c>
      <c r="Q66" s="106"/>
      <c r="R66" s="106">
        <v>1084</v>
      </c>
      <c r="S66" s="106">
        <v>1084</v>
      </c>
      <c r="T66" s="106"/>
      <c r="U66" s="146"/>
      <c r="V66" s="146">
        <v>251</v>
      </c>
      <c r="W66" s="95" t="e">
        <f>#REF!+V66</f>
        <v>#REF!</v>
      </c>
      <c r="X66" s="95" t="e">
        <f>#REF!-W66</f>
        <v>#REF!</v>
      </c>
      <c r="Y66" s="236">
        <f>Y56</f>
        <v>-1040</v>
      </c>
      <c r="Z66" s="236">
        <f>Z56</f>
        <v>1048</v>
      </c>
      <c r="AA66" s="236">
        <f>AA56</f>
        <v>806</v>
      </c>
      <c r="AB66" s="236">
        <f>AB56</f>
        <v>-2747</v>
      </c>
      <c r="AC66" s="106">
        <v>-2235</v>
      </c>
      <c r="AD66" s="106">
        <v>188</v>
      </c>
      <c r="AE66" s="106">
        <v>583</v>
      </c>
      <c r="AF66" s="106"/>
      <c r="AG66" s="106">
        <v>251</v>
      </c>
      <c r="AH66" s="61" t="e">
        <f>(O69-#REF!)/#REF!</f>
        <v>#REF!</v>
      </c>
      <c r="AI66" s="131">
        <v>-877</v>
      </c>
      <c r="AJ66" s="67"/>
      <c r="AK66" s="67">
        <v>-182.88711000000001</v>
      </c>
      <c r="AL66" s="67"/>
      <c r="AM66" s="67">
        <v>-6758.9555899999996</v>
      </c>
      <c r="AN66" s="67"/>
      <c r="AO66" s="97">
        <v>-2825.1489900000001</v>
      </c>
      <c r="AP66" s="97">
        <v>-2639</v>
      </c>
      <c r="AQ66" s="67"/>
      <c r="AR66" s="67"/>
      <c r="AS66" s="67"/>
      <c r="AT66" s="67">
        <v>-6654.3002900000001</v>
      </c>
      <c r="AU66" s="67">
        <v>-1189.12093057734</v>
      </c>
      <c r="AV66" s="67"/>
      <c r="AW66" s="67"/>
      <c r="AX66" s="67">
        <f t="shared" si="25"/>
        <v>7702.3002900000001</v>
      </c>
      <c r="AY66" s="67" t="e">
        <f>#REF!-AU66</f>
        <v>#REF!</v>
      </c>
      <c r="AZ66" s="67" t="e">
        <f>#REF!-AV66</f>
        <v>#REF!</v>
      </c>
      <c r="BA66" s="67" t="e">
        <f>AW66-#REF!</f>
        <v>#REF!</v>
      </c>
      <c r="BB66" s="98">
        <v>0</v>
      </c>
      <c r="BC66" s="98">
        <v>0</v>
      </c>
      <c r="BD66" s="98">
        <v>0</v>
      </c>
      <c r="BE66" s="98">
        <v>0</v>
      </c>
      <c r="BF66" s="98">
        <v>355.36054999999902</v>
      </c>
      <c r="BG66" s="98">
        <v>-4296.4915355120702</v>
      </c>
      <c r="BH66" s="98">
        <v>-1038.2509444879399</v>
      </c>
      <c r="BI66" s="98">
        <v>-0.12000000000079999</v>
      </c>
      <c r="BJ66" s="132">
        <v>4205.5606399999997</v>
      </c>
      <c r="BK66" s="132">
        <v>6841.51824950012</v>
      </c>
      <c r="BL66" s="67"/>
      <c r="BM66" s="67" t="e">
        <f>BB66-#REF!</f>
        <v>#REF!</v>
      </c>
      <c r="BN66" s="67" t="e">
        <f>BC66-#REF!</f>
        <v>#REF!</v>
      </c>
      <c r="BO66" s="67" t="e">
        <f>BD66-#REF!</f>
        <v>#REF!</v>
      </c>
      <c r="BP66" s="67" t="e">
        <f>BE66-#REF!</f>
        <v>#REF!</v>
      </c>
      <c r="BQ66" s="67" t="e">
        <f>BF66-#REF!</f>
        <v>#REF!</v>
      </c>
      <c r="BR66" s="67">
        <f>BG66-Z66</f>
        <v>-5344.4915355120702</v>
      </c>
      <c r="BS66" s="67">
        <f>BH66-Y66</f>
        <v>1.7490555120600675</v>
      </c>
      <c r="BT66" s="67" t="e">
        <f>BI66-#REF!</f>
        <v>#REF!</v>
      </c>
      <c r="BU66" s="67" t="e">
        <f>BJ66-#REF!</f>
        <v>#REF!</v>
      </c>
      <c r="BV66" s="67" t="e">
        <f>BK66-#REF!</f>
        <v>#REF!</v>
      </c>
      <c r="BW66" s="133"/>
      <c r="BX66" s="134"/>
      <c r="BZ66" s="67"/>
      <c r="CA66" s="67"/>
      <c r="CB66" s="67" t="e">
        <f>ROUND(#REF!,0)</f>
        <v>#REF!</v>
      </c>
      <c r="CC66" s="67" t="e">
        <f>ROUND(#REF!,0)</f>
        <v>#REF!</v>
      </c>
      <c r="CD66" s="67" t="e">
        <f>ROUND(#REF!,0)</f>
        <v>#REF!</v>
      </c>
      <c r="CE66" s="67" t="e">
        <f>ROUND(#REF!,0)</f>
        <v>#REF!</v>
      </c>
      <c r="CF66" s="67" t="e">
        <f>ROUND(#REF!,0)</f>
        <v>#REF!</v>
      </c>
      <c r="CG66" s="67" t="e">
        <f>ROUND(#REF!,0)</f>
        <v>#REF!</v>
      </c>
      <c r="CH66" s="67">
        <f>ROUND(Y66,0)</f>
        <v>-1040</v>
      </c>
      <c r="CI66" s="67" t="e">
        <f>ROUND(#REF!,0)</f>
        <v>#REF!</v>
      </c>
      <c r="CJ66" s="67">
        <f>ROUND(Z66,0)</f>
        <v>1048</v>
      </c>
      <c r="CK66" s="67" t="e">
        <f>ROUND(#REF!,0)</f>
        <v>#REF!</v>
      </c>
      <c r="CL66" s="67"/>
      <c r="CM66" s="67"/>
      <c r="CN66" s="67"/>
      <c r="CO66" s="67"/>
      <c r="CP66" s="67"/>
      <c r="CQ66" s="67"/>
      <c r="CR66" s="67">
        <v>-1040</v>
      </c>
      <c r="CS66" s="67"/>
      <c r="CT66" s="67"/>
      <c r="CU66" s="67"/>
      <c r="CV66" s="67"/>
      <c r="CY66" s="236"/>
      <c r="CZ66" s="237">
        <v>2253</v>
      </c>
    </row>
    <row r="67" spans="4:104" ht="22.5" customHeight="1">
      <c r="D67" s="80"/>
      <c r="E67" s="90" t="s">
        <v>87</v>
      </c>
      <c r="F67" s="116">
        <v>0</v>
      </c>
      <c r="G67" s="91">
        <v>0</v>
      </c>
      <c r="H67" s="91">
        <v>0</v>
      </c>
      <c r="I67" s="116">
        <v>0</v>
      </c>
      <c r="J67" s="91">
        <v>0</v>
      </c>
      <c r="K67" s="223">
        <v>0</v>
      </c>
      <c r="L67" s="230">
        <v>0</v>
      </c>
      <c r="M67" s="230">
        <v>0</v>
      </c>
      <c r="N67" s="230">
        <v>0</v>
      </c>
      <c r="O67" s="230">
        <v>0</v>
      </c>
      <c r="P67" s="230">
        <v>0</v>
      </c>
      <c r="Q67" s="225"/>
      <c r="R67" s="226">
        <v>0</v>
      </c>
      <c r="S67" s="225">
        <v>0</v>
      </c>
      <c r="T67" s="225"/>
      <c r="U67" s="227"/>
      <c r="V67" s="227"/>
      <c r="W67" s="95" t="e">
        <f>#REF!+V67</f>
        <v>#REF!</v>
      </c>
      <c r="X67" s="95" t="e">
        <f>#REF!-W67</f>
        <v>#REF!</v>
      </c>
      <c r="Y67" s="231">
        <v>0</v>
      </c>
      <c r="Z67" s="230">
        <v>0</v>
      </c>
      <c r="AA67" s="223">
        <v>0</v>
      </c>
      <c r="AB67" s="223">
        <v>0</v>
      </c>
      <c r="AC67" s="225"/>
      <c r="AD67" s="225"/>
      <c r="AE67" s="225"/>
      <c r="AF67" s="225"/>
      <c r="AG67" s="225"/>
      <c r="AH67" s="61" t="e">
        <f>(O70-#REF!)/#REF!</f>
        <v>#REF!</v>
      </c>
      <c r="AI67" s="121">
        <v>0</v>
      </c>
      <c r="AJ67" s="67"/>
      <c r="AK67" s="67">
        <v>0</v>
      </c>
      <c r="AL67" s="67"/>
      <c r="AM67" s="67">
        <v>0</v>
      </c>
      <c r="AN67" s="67"/>
      <c r="AO67" s="97">
        <v>0</v>
      </c>
      <c r="AP67" s="97">
        <v>0</v>
      </c>
      <c r="AQ67" s="67"/>
      <c r="AR67" s="67"/>
      <c r="AS67" s="67"/>
      <c r="AT67" s="67">
        <v>0</v>
      </c>
      <c r="AU67" s="67">
        <v>0</v>
      </c>
      <c r="AV67" s="67"/>
      <c r="AW67" s="67"/>
      <c r="AX67" s="67">
        <f t="shared" si="25"/>
        <v>0</v>
      </c>
      <c r="AY67" s="67" t="e">
        <f>#REF!-AU67</f>
        <v>#REF!</v>
      </c>
      <c r="AZ67" s="67" t="e">
        <f>#REF!-AV67</f>
        <v>#REF!</v>
      </c>
      <c r="BA67" s="67" t="e">
        <f>AW67-#REF!</f>
        <v>#REF!</v>
      </c>
      <c r="BB67" s="98">
        <v>0</v>
      </c>
      <c r="BC67" s="98">
        <v>0</v>
      </c>
      <c r="BD67" s="98">
        <v>0</v>
      </c>
      <c r="BE67" s="98">
        <v>0</v>
      </c>
      <c r="BF67" s="98">
        <v>0</v>
      </c>
      <c r="BG67" s="98">
        <v>0</v>
      </c>
      <c r="BH67" s="98">
        <v>0</v>
      </c>
      <c r="BI67" s="98">
        <v>0</v>
      </c>
      <c r="BJ67" s="122">
        <v>0</v>
      </c>
      <c r="BK67" s="122">
        <v>-151.70054999999999</v>
      </c>
      <c r="BL67" s="67"/>
      <c r="BM67" s="67" t="e">
        <f>BB67-#REF!</f>
        <v>#REF!</v>
      </c>
      <c r="BN67" s="67" t="e">
        <f>BC67-#REF!</f>
        <v>#REF!</v>
      </c>
      <c r="BO67" s="67" t="e">
        <f>BD67-#REF!</f>
        <v>#REF!</v>
      </c>
      <c r="BP67" s="67" t="e">
        <f>BE67-#REF!</f>
        <v>#REF!</v>
      </c>
      <c r="BQ67" s="67" t="e">
        <f>BF67-#REF!</f>
        <v>#REF!</v>
      </c>
      <c r="BR67" s="67">
        <f>BG67-Z67</f>
        <v>0</v>
      </c>
      <c r="BS67" s="67">
        <f>BH67-Y67</f>
        <v>0</v>
      </c>
      <c r="BT67" s="67" t="e">
        <f>BI67-#REF!</f>
        <v>#REF!</v>
      </c>
      <c r="BU67" s="67" t="e">
        <f>BJ67-#REF!</f>
        <v>#REF!</v>
      </c>
      <c r="BV67" s="67" t="e">
        <f>BK67-#REF!</f>
        <v>#REF!</v>
      </c>
      <c r="BW67" s="123"/>
      <c r="BX67" s="124"/>
      <c r="BZ67" s="67"/>
      <c r="CA67" s="67"/>
      <c r="CB67" s="67" t="e">
        <f>ROUND(#REF!,0)</f>
        <v>#REF!</v>
      </c>
      <c r="CC67" s="67" t="e">
        <f>ROUND(#REF!,0)</f>
        <v>#REF!</v>
      </c>
      <c r="CD67" s="67" t="e">
        <f>ROUND(#REF!,0)</f>
        <v>#REF!</v>
      </c>
      <c r="CE67" s="67" t="e">
        <f>ROUND(#REF!,0)</f>
        <v>#REF!</v>
      </c>
      <c r="CF67" s="67" t="e">
        <f>ROUND(#REF!,0)</f>
        <v>#REF!</v>
      </c>
      <c r="CG67" s="67" t="e">
        <f>ROUND(#REF!,0)</f>
        <v>#REF!</v>
      </c>
      <c r="CH67" s="67">
        <f>ROUND(Y67,0)</f>
        <v>0</v>
      </c>
      <c r="CI67" s="67" t="e">
        <f>ROUND(#REF!,0)</f>
        <v>#REF!</v>
      </c>
      <c r="CJ67" s="67">
        <f>ROUND(Z67,0)</f>
        <v>0</v>
      </c>
      <c r="CK67" s="67" t="e">
        <f>ROUND(#REF!,0)</f>
        <v>#REF!</v>
      </c>
      <c r="CL67" s="67"/>
      <c r="CM67" s="67"/>
      <c r="CN67" s="67"/>
      <c r="CO67" s="67"/>
      <c r="CP67" s="67"/>
      <c r="CQ67" s="67"/>
      <c r="CR67" s="67">
        <v>0</v>
      </c>
      <c r="CS67" s="67"/>
      <c r="CT67" s="67"/>
      <c r="CU67" s="67"/>
      <c r="CV67" s="67"/>
      <c r="CY67" s="91">
        <v>0</v>
      </c>
      <c r="CZ67" s="125">
        <v>0</v>
      </c>
    </row>
    <row r="68" spans="4:104" ht="5.0999999999999996" customHeight="1">
      <c r="D68" s="238"/>
      <c r="E68" s="239"/>
      <c r="F68" s="199"/>
      <c r="G68" s="222"/>
      <c r="H68" s="222"/>
      <c r="I68" s="199"/>
      <c r="J68" s="222">
        <v>3858</v>
      </c>
      <c r="K68" s="222"/>
      <c r="L68" s="240"/>
      <c r="M68" s="240"/>
      <c r="N68" s="222"/>
      <c r="O68" s="240"/>
      <c r="P68" s="240"/>
      <c r="Q68" s="241"/>
      <c r="R68" s="242"/>
      <c r="S68" s="241"/>
      <c r="T68" s="241"/>
      <c r="U68" s="243"/>
      <c r="V68" s="243"/>
      <c r="W68" s="95" t="e">
        <f>#REF!+V68</f>
        <v>#REF!</v>
      </c>
      <c r="X68" s="95" t="e">
        <f>#REF!-W68</f>
        <v>#REF!</v>
      </c>
      <c r="Y68" s="244"/>
      <c r="Z68" s="240"/>
      <c r="AA68" s="222"/>
      <c r="AB68" s="222"/>
      <c r="AC68" s="241"/>
      <c r="AD68" s="241"/>
      <c r="AE68" s="241"/>
      <c r="AF68" s="241"/>
      <c r="AG68" s="241"/>
      <c r="AH68" s="61" t="e">
        <f>(O71-#REF!)/#REF!</f>
        <v>#REF!</v>
      </c>
      <c r="AI68" s="121"/>
      <c r="AJ68" s="67"/>
      <c r="AK68" s="67"/>
      <c r="AL68" s="67"/>
      <c r="AM68" s="67"/>
      <c r="AN68" s="67"/>
      <c r="AQ68" s="67"/>
      <c r="AR68" s="67"/>
      <c r="AS68" s="67"/>
      <c r="AT68" s="67"/>
      <c r="AU68" s="67"/>
      <c r="AV68" s="67"/>
      <c r="AW68" s="67"/>
      <c r="AX68" s="67">
        <f t="shared" si="25"/>
        <v>0</v>
      </c>
      <c r="AY68" s="67" t="e">
        <f>#REF!-AU68</f>
        <v>#REF!</v>
      </c>
      <c r="AZ68" s="67" t="e">
        <f>#REF!-AV68</f>
        <v>#REF!</v>
      </c>
      <c r="BA68" s="67" t="e">
        <f>AW68-#REF!</f>
        <v>#REF!</v>
      </c>
      <c r="BB68" s="98"/>
      <c r="BC68" s="98"/>
      <c r="BD68" s="98"/>
      <c r="BE68" s="98"/>
      <c r="BF68" s="98"/>
      <c r="BG68" s="98"/>
      <c r="BH68" s="98"/>
      <c r="BI68" s="98"/>
      <c r="BJ68" s="234"/>
      <c r="BK68" s="234"/>
      <c r="BL68" s="67"/>
      <c r="BM68" s="67"/>
      <c r="BN68" s="67"/>
      <c r="BO68" s="67"/>
      <c r="BP68" s="67"/>
      <c r="BQ68" s="67"/>
      <c r="BR68" s="67"/>
      <c r="BS68" s="67"/>
      <c r="BT68" s="67"/>
      <c r="BU68" s="67"/>
      <c r="BV68" s="67"/>
      <c r="BW68" s="123"/>
      <c r="BX68" s="124"/>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Y68" s="222"/>
      <c r="CZ68" s="200"/>
    </row>
    <row r="69" spans="4:104" ht="37.5" customHeight="1">
      <c r="D69" s="80">
        <v>19</v>
      </c>
      <c r="E69" s="245" t="s">
        <v>90</v>
      </c>
      <c r="F69" s="205"/>
      <c r="G69" s="205"/>
      <c r="H69" s="205"/>
      <c r="I69" s="205">
        <f>'[2]Reg33-BS Q4 FY26'!F40</f>
        <v>3882.4757</v>
      </c>
      <c r="J69" s="205">
        <v>3881.4757</v>
      </c>
      <c r="K69" s="205">
        <v>3817.623</v>
      </c>
      <c r="L69" s="205"/>
      <c r="M69" s="205"/>
      <c r="N69" s="205"/>
      <c r="O69" s="205">
        <f>I69</f>
        <v>3882.4757</v>
      </c>
      <c r="P69" s="205">
        <v>3881.4757</v>
      </c>
      <c r="Q69" s="208"/>
      <c r="R69" s="209">
        <v>3860.5987</v>
      </c>
      <c r="S69" s="208">
        <v>3874.1257000000001</v>
      </c>
      <c r="T69" s="208"/>
      <c r="U69" s="210"/>
      <c r="V69" s="210">
        <v>3833.2349000000004</v>
      </c>
      <c r="W69" s="95" t="e">
        <f>#REF!+V69</f>
        <v>#REF!</v>
      </c>
      <c r="X69" s="95" t="e">
        <f>#REF!-W69</f>
        <v>#REF!</v>
      </c>
      <c r="Y69" s="205">
        <f>AB69</f>
        <v>3808.9396999999999</v>
      </c>
      <c r="Z69" s="205">
        <v>3856</v>
      </c>
      <c r="AA69" s="205">
        <v>3856</v>
      </c>
      <c r="AB69" s="205">
        <v>3808.9396999999999</v>
      </c>
      <c r="AC69" s="208">
        <v>3806.5794999999998</v>
      </c>
      <c r="AD69" s="208">
        <v>3833.2348999999999</v>
      </c>
      <c r="AE69" s="208">
        <v>3839.3773000000001</v>
      </c>
      <c r="AF69" s="208">
        <v>3833.2348999999999</v>
      </c>
      <c r="AG69" s="208">
        <v>3833.2348999999999</v>
      </c>
      <c r="AH69" s="61" t="e">
        <f>(O72-#REF!)/#REF!</f>
        <v>#REF!</v>
      </c>
      <c r="AI69" s="203">
        <v>3817.623</v>
      </c>
      <c r="AJ69" s="67">
        <v>3806.5794999999998</v>
      </c>
      <c r="AK69" s="67">
        <v>3806.5794999999998</v>
      </c>
      <c r="AL69" s="67">
        <v>3775.0734000000002</v>
      </c>
      <c r="AM69" s="67">
        <v>3775.0734000000002</v>
      </c>
      <c r="AN69" s="67"/>
      <c r="AO69" s="97">
        <v>2835</v>
      </c>
      <c r="AP69" s="97">
        <v>2835</v>
      </c>
      <c r="AQ69" s="67"/>
      <c r="AR69" s="67"/>
      <c r="AS69" s="67"/>
      <c r="AT69" s="67">
        <v>3775.0734000000002</v>
      </c>
      <c r="AU69" s="67">
        <v>3775.0734000000002</v>
      </c>
      <c r="AV69" s="67">
        <v>3775.0734000000002</v>
      </c>
      <c r="AW69" s="67">
        <v>3775.0734000000002</v>
      </c>
      <c r="AX69" s="67">
        <f t="shared" si="25"/>
        <v>80.92659999999978</v>
      </c>
      <c r="AY69" s="67" t="e">
        <f>#REF!-AU69</f>
        <v>#REF!</v>
      </c>
      <c r="AZ69" s="67" t="e">
        <f>#REF!-AV69</f>
        <v>#REF!</v>
      </c>
      <c r="BA69" s="67" t="e">
        <f>AW69-#REF!</f>
        <v>#REF!</v>
      </c>
      <c r="BB69" s="98">
        <v>0</v>
      </c>
      <c r="BC69" s="98">
        <v>0</v>
      </c>
      <c r="BD69" s="98">
        <v>0</v>
      </c>
      <c r="BE69" s="98">
        <v>0</v>
      </c>
      <c r="BF69" s="98">
        <v>0</v>
      </c>
      <c r="BG69" s="98">
        <v>0</v>
      </c>
      <c r="BH69" s="98">
        <v>0</v>
      </c>
      <c r="BI69" s="98">
        <v>0</v>
      </c>
      <c r="BJ69" s="100">
        <v>2835</v>
      </c>
      <c r="BK69" s="100">
        <v>2835</v>
      </c>
      <c r="BL69" s="67"/>
      <c r="BM69" s="67" t="e">
        <f>BB69-#REF!</f>
        <v>#REF!</v>
      </c>
      <c r="BN69" s="67" t="e">
        <f>BC69-#REF!</f>
        <v>#REF!</v>
      </c>
      <c r="BO69" s="67" t="e">
        <f>BD69-#REF!</f>
        <v>#REF!</v>
      </c>
      <c r="BP69" s="67" t="e">
        <f>BE69-#REF!</f>
        <v>#REF!</v>
      </c>
      <c r="BQ69" s="67" t="e">
        <f>BF69-#REF!</f>
        <v>#REF!</v>
      </c>
      <c r="BR69" s="67">
        <f>BG69-Z69</f>
        <v>-3856</v>
      </c>
      <c r="BS69" s="67">
        <f>BH69-Y69</f>
        <v>-3808.9396999999999</v>
      </c>
      <c r="BT69" s="67" t="e">
        <f>BI69-#REF!</f>
        <v>#REF!</v>
      </c>
      <c r="BU69" s="67" t="e">
        <f>BJ69-#REF!</f>
        <v>#REF!</v>
      </c>
      <c r="BV69" s="67" t="e">
        <f>BK69-#REF!</f>
        <v>#REF!</v>
      </c>
      <c r="BW69" s="138"/>
      <c r="BX69" s="101"/>
      <c r="BZ69" s="67">
        <v>3808.9396999999999</v>
      </c>
      <c r="CA69" s="67"/>
      <c r="CB69" s="67" t="e">
        <f>ROUND(#REF!,0)</f>
        <v>#REF!</v>
      </c>
      <c r="CC69" s="67" t="e">
        <f>ROUND(#REF!,0)</f>
        <v>#REF!</v>
      </c>
      <c r="CD69" s="67" t="e">
        <f>ROUND(#REF!,0)</f>
        <v>#REF!</v>
      </c>
      <c r="CE69" s="67" t="e">
        <f>ROUND(#REF!,0)</f>
        <v>#REF!</v>
      </c>
      <c r="CF69" s="67" t="e">
        <f>ROUND(#REF!,0)</f>
        <v>#REF!</v>
      </c>
      <c r="CG69" s="67" t="e">
        <f>ROUND(#REF!,0)</f>
        <v>#REF!</v>
      </c>
      <c r="CH69" s="67">
        <f>ROUND(Y69,0)</f>
        <v>3809</v>
      </c>
      <c r="CI69" s="67" t="e">
        <f>ROUND(#REF!,0)</f>
        <v>#REF!</v>
      </c>
      <c r="CJ69" s="67">
        <f>ROUND(Z69,0)</f>
        <v>3856</v>
      </c>
      <c r="CK69" s="67" t="e">
        <f>ROUND(#REF!,0)</f>
        <v>#REF!</v>
      </c>
      <c r="CL69" s="67"/>
      <c r="CM69" s="67"/>
      <c r="CN69" s="67"/>
      <c r="CO69" s="67"/>
      <c r="CP69" s="67"/>
      <c r="CQ69" s="67"/>
      <c r="CR69" s="67">
        <v>3808.9396999999999</v>
      </c>
      <c r="CS69" s="67"/>
      <c r="CT69" s="67"/>
      <c r="CU69" s="67"/>
      <c r="CV69" s="67"/>
      <c r="CY69" s="205">
        <v>3881.4757</v>
      </c>
      <c r="CZ69" s="246">
        <v>3881.4757</v>
      </c>
    </row>
    <row r="70" spans="4:104" ht="15.75" customHeight="1">
      <c r="D70" s="80"/>
      <c r="E70" s="90"/>
      <c r="F70" s="230"/>
      <c r="G70" s="230"/>
      <c r="H70" s="230"/>
      <c r="I70" s="230"/>
      <c r="J70" s="230"/>
      <c r="K70" s="230"/>
      <c r="L70" s="231"/>
      <c r="M70" s="231"/>
      <c r="N70" s="230"/>
      <c r="O70" s="231"/>
      <c r="P70" s="231"/>
      <c r="Q70" s="247"/>
      <c r="R70" s="248"/>
      <c r="S70" s="247"/>
      <c r="T70" s="247"/>
      <c r="U70" s="249"/>
      <c r="V70" s="249"/>
      <c r="W70" s="95" t="e">
        <f>#REF!+V70</f>
        <v>#REF!</v>
      </c>
      <c r="X70" s="95" t="e">
        <f>#REF!-W70</f>
        <v>#REF!</v>
      </c>
      <c r="Y70" s="231"/>
      <c r="Z70" s="231"/>
      <c r="AA70" s="230"/>
      <c r="AB70" s="230"/>
      <c r="AC70" s="247"/>
      <c r="AD70" s="247"/>
      <c r="AE70" s="247"/>
      <c r="AF70" s="247"/>
      <c r="AG70" s="247"/>
      <c r="AH70" s="61" t="e">
        <f>(O73-#REF!)/#REF!</f>
        <v>#REF!</v>
      </c>
      <c r="AI70" s="250"/>
      <c r="AJ70" s="67"/>
      <c r="AK70" s="67"/>
      <c r="AL70" s="67"/>
      <c r="AM70" s="67"/>
      <c r="AN70" s="67"/>
      <c r="AQ70" s="67"/>
      <c r="AR70" s="67"/>
      <c r="AS70" s="67"/>
      <c r="AT70" s="67"/>
      <c r="AU70" s="67"/>
      <c r="AV70" s="67"/>
      <c r="AW70" s="67"/>
      <c r="AX70" s="67">
        <f t="shared" si="25"/>
        <v>0</v>
      </c>
      <c r="AY70" s="67" t="e">
        <f>#REF!-AU70</f>
        <v>#REF!</v>
      </c>
      <c r="AZ70" s="67" t="e">
        <f>#REF!-AV70</f>
        <v>#REF!</v>
      </c>
      <c r="BA70" s="67" t="e">
        <f>AW70-#REF!</f>
        <v>#REF!</v>
      </c>
      <c r="BB70" s="98"/>
      <c r="BC70" s="98"/>
      <c r="BD70" s="98"/>
      <c r="BE70" s="98"/>
      <c r="BF70" s="98"/>
      <c r="BG70" s="98"/>
      <c r="BH70" s="98"/>
      <c r="BI70" s="98"/>
      <c r="BJ70" s="251"/>
      <c r="BK70" s="251"/>
      <c r="BL70" s="67"/>
      <c r="BM70" s="67"/>
      <c r="BN70" s="67"/>
      <c r="BO70" s="67"/>
      <c r="BP70" s="67"/>
      <c r="BQ70" s="67"/>
      <c r="BR70" s="67"/>
      <c r="BS70" s="67"/>
      <c r="BT70" s="67"/>
      <c r="BU70" s="67"/>
      <c r="BV70" s="67"/>
      <c r="BW70" s="252"/>
      <c r="BX70" s="124"/>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Y70" s="230"/>
      <c r="CZ70" s="253"/>
    </row>
    <row r="71" spans="4:104" ht="22.5" customHeight="1">
      <c r="D71" s="80">
        <v>20</v>
      </c>
      <c r="E71" s="90" t="s">
        <v>91</v>
      </c>
      <c r="F71" s="205"/>
      <c r="G71" s="205"/>
      <c r="H71" s="230"/>
      <c r="I71" s="205">
        <f>'[2]Reg33-BS Q4 FY26'!F41</f>
        <v>24869.830724006013</v>
      </c>
      <c r="J71" s="230">
        <v>24454.761464006013</v>
      </c>
      <c r="K71" s="230">
        <f>'[2]Reg33-BS Q4 FY26'!G41</f>
        <v>24454.761464006013</v>
      </c>
      <c r="L71" s="205"/>
      <c r="M71" s="205"/>
      <c r="N71" s="230"/>
      <c r="O71" s="205">
        <f>'[2]Reg33-BS Q4 FY26'!H41</f>
        <v>29213.846654591256</v>
      </c>
      <c r="P71" s="205">
        <v>28637.840097702297</v>
      </c>
      <c r="Q71" s="208"/>
      <c r="R71" s="209">
        <v>0</v>
      </c>
      <c r="S71" s="208">
        <v>0</v>
      </c>
      <c r="T71" s="208"/>
      <c r="U71" s="210"/>
      <c r="V71" s="210"/>
      <c r="W71" s="95" t="e">
        <f>#REF!+V71</f>
        <v>#REF!</v>
      </c>
      <c r="X71" s="95" t="e">
        <f>#REF!-W71</f>
        <v>#REF!</v>
      </c>
      <c r="Y71" s="205">
        <v>0</v>
      </c>
      <c r="Z71" s="205">
        <v>0</v>
      </c>
      <c r="AA71" s="230">
        <v>0</v>
      </c>
      <c r="AB71" s="230">
        <v>0</v>
      </c>
      <c r="AC71" s="208"/>
      <c r="AD71" s="208"/>
      <c r="AE71" s="208"/>
      <c r="AF71" s="208"/>
      <c r="AG71" s="208"/>
      <c r="AH71" s="61" t="e">
        <f>(O74-#REF!)/#REF!</f>
        <v>#REF!</v>
      </c>
      <c r="AI71" s="254">
        <v>23047.690862289899</v>
      </c>
      <c r="AJ71" s="67"/>
      <c r="AK71" s="67"/>
      <c r="AL71" s="67"/>
      <c r="AM71" s="67"/>
      <c r="AN71" s="67"/>
      <c r="AQ71" s="67"/>
      <c r="AR71" s="67"/>
      <c r="AS71" s="67"/>
      <c r="AT71" s="67"/>
      <c r="AU71" s="67"/>
      <c r="AV71" s="67"/>
      <c r="AW71" s="67"/>
      <c r="AX71" s="67">
        <f t="shared" si="25"/>
        <v>0</v>
      </c>
      <c r="AY71" s="67" t="e">
        <f>#REF!-AU71</f>
        <v>#REF!</v>
      </c>
      <c r="AZ71" s="67" t="e">
        <f>#REF!-AV71</f>
        <v>#REF!</v>
      </c>
      <c r="BA71" s="67" t="e">
        <f>AW71-#REF!</f>
        <v>#REF!</v>
      </c>
      <c r="BB71" s="98">
        <v>0</v>
      </c>
      <c r="BC71" s="98">
        <v>0</v>
      </c>
      <c r="BD71" s="98">
        <v>0</v>
      </c>
      <c r="BE71" s="98">
        <v>0</v>
      </c>
      <c r="BF71" s="98">
        <v>0</v>
      </c>
      <c r="BG71" s="98">
        <v>0</v>
      </c>
      <c r="BH71" s="98">
        <v>0</v>
      </c>
      <c r="BI71" s="98">
        <v>0</v>
      </c>
      <c r="BJ71" s="255">
        <v>35286.243449319198</v>
      </c>
      <c r="BK71" s="255">
        <v>45936.0976947206</v>
      </c>
      <c r="BL71" s="67"/>
      <c r="BM71" s="67" t="e">
        <f>BB71-#REF!</f>
        <v>#REF!</v>
      </c>
      <c r="BN71" s="67" t="e">
        <f>BC71-#REF!</f>
        <v>#REF!</v>
      </c>
      <c r="BO71" s="67" t="e">
        <f>BD71-#REF!</f>
        <v>#REF!</v>
      </c>
      <c r="BP71" s="67" t="e">
        <f>BE71-#REF!</f>
        <v>#REF!</v>
      </c>
      <c r="BQ71" s="67" t="e">
        <f>BF71-#REF!</f>
        <v>#REF!</v>
      </c>
      <c r="BR71" s="67">
        <f>BG71-Z71</f>
        <v>0</v>
      </c>
      <c r="BS71" s="67">
        <f>BH71-Y71</f>
        <v>0</v>
      </c>
      <c r="BT71" s="67" t="e">
        <f>BI71-#REF!</f>
        <v>#REF!</v>
      </c>
      <c r="BU71" s="67" t="e">
        <f>BJ71-#REF!</f>
        <v>#REF!</v>
      </c>
      <c r="BV71" s="67" t="e">
        <f>BK71-#REF!</f>
        <v>#REF!</v>
      </c>
      <c r="BW71" s="256"/>
      <c r="BX71" s="257"/>
      <c r="BZ71" s="67"/>
      <c r="CA71" s="67"/>
      <c r="CB71" s="67" t="e">
        <f>ROUND(#REF!,0)</f>
        <v>#REF!</v>
      </c>
      <c r="CC71" s="67" t="e">
        <f>ROUND(#REF!,0)</f>
        <v>#REF!</v>
      </c>
      <c r="CD71" s="67" t="e">
        <f>ROUND(#REF!,0)</f>
        <v>#REF!</v>
      </c>
      <c r="CE71" s="67" t="e">
        <f>ROUND(#REF!,0)</f>
        <v>#REF!</v>
      </c>
      <c r="CF71" s="67" t="e">
        <f>ROUND(#REF!,0)</f>
        <v>#REF!</v>
      </c>
      <c r="CG71" s="67" t="e">
        <f>ROUND(#REF!,0)</f>
        <v>#REF!</v>
      </c>
      <c r="CH71" s="67">
        <f>ROUND(Y71,0)</f>
        <v>0</v>
      </c>
      <c r="CI71" s="67" t="e">
        <f>ROUND(#REF!,0)</f>
        <v>#REF!</v>
      </c>
      <c r="CJ71" s="67">
        <f>ROUND(Z71,0)</f>
        <v>0</v>
      </c>
      <c r="CK71" s="67" t="e">
        <f>ROUND(#REF!,0)</f>
        <v>#REF!</v>
      </c>
      <c r="CL71" s="67"/>
      <c r="CM71" s="67"/>
      <c r="CN71" s="67"/>
      <c r="CO71" s="67"/>
      <c r="CP71" s="67"/>
      <c r="CQ71" s="67"/>
      <c r="CR71" s="67"/>
      <c r="CS71" s="67"/>
      <c r="CT71" s="67"/>
      <c r="CU71" s="67"/>
      <c r="CV71" s="67"/>
      <c r="CY71" s="205"/>
      <c r="CZ71" s="246">
        <v>0</v>
      </c>
    </row>
    <row r="72" spans="4:104" ht="5.0999999999999996" customHeight="1">
      <c r="D72" s="80"/>
      <c r="E72" s="90"/>
      <c r="F72" s="116"/>
      <c r="G72" s="223"/>
      <c r="H72" s="223"/>
      <c r="I72" s="116"/>
      <c r="J72" s="223"/>
      <c r="K72" s="223"/>
      <c r="L72" s="154"/>
      <c r="M72" s="154"/>
      <c r="N72" s="223"/>
      <c r="O72" s="154"/>
      <c r="P72" s="154"/>
      <c r="Q72" s="241"/>
      <c r="R72" s="242"/>
      <c r="S72" s="241"/>
      <c r="T72" s="241"/>
      <c r="U72" s="243"/>
      <c r="V72" s="243"/>
      <c r="W72" s="95" t="e">
        <f>#REF!+V72</f>
        <v>#REF!</v>
      </c>
      <c r="X72" s="95" t="e">
        <f>#REF!-W72</f>
        <v>#REF!</v>
      </c>
      <c r="Y72" s="258"/>
      <c r="Z72" s="154"/>
      <c r="AA72" s="223"/>
      <c r="AB72" s="223"/>
      <c r="AC72" s="241"/>
      <c r="AD72" s="241"/>
      <c r="AE72" s="241"/>
      <c r="AF72" s="241"/>
      <c r="AG72" s="241"/>
      <c r="AH72" s="61" t="e">
        <f>(O75-#REF!)/#REF!</f>
        <v>#REF!</v>
      </c>
      <c r="AI72" s="121"/>
      <c r="AJ72" s="67"/>
      <c r="AK72" s="67"/>
      <c r="AL72" s="67"/>
      <c r="AM72" s="67"/>
      <c r="AN72" s="67"/>
      <c r="AQ72" s="67"/>
      <c r="AR72" s="67"/>
      <c r="AS72" s="67"/>
      <c r="AT72" s="67"/>
      <c r="AU72" s="67"/>
      <c r="AV72" s="67"/>
      <c r="AW72" s="67"/>
      <c r="AX72" s="67">
        <f t="shared" si="25"/>
        <v>0</v>
      </c>
      <c r="AY72" s="67" t="e">
        <f>#REF!-AU72</f>
        <v>#REF!</v>
      </c>
      <c r="AZ72" s="67" t="e">
        <f>#REF!-AV72</f>
        <v>#REF!</v>
      </c>
      <c r="BA72" s="67" t="e">
        <f>AW72-#REF!</f>
        <v>#REF!</v>
      </c>
      <c r="BB72" s="98"/>
      <c r="BC72" s="98"/>
      <c r="BD72" s="98"/>
      <c r="BE72" s="98"/>
      <c r="BF72" s="98"/>
      <c r="BG72" s="98"/>
      <c r="BH72" s="98"/>
      <c r="BI72" s="98"/>
      <c r="BJ72" s="122"/>
      <c r="BK72" s="122"/>
      <c r="BL72" s="67"/>
      <c r="BM72" s="67"/>
      <c r="BN72" s="67"/>
      <c r="BO72" s="67"/>
      <c r="BP72" s="67"/>
      <c r="BQ72" s="67"/>
      <c r="BR72" s="67"/>
      <c r="BS72" s="67"/>
      <c r="BT72" s="67"/>
      <c r="BU72" s="67"/>
      <c r="BV72" s="67"/>
      <c r="BW72" s="123"/>
      <c r="BX72" s="124"/>
      <c r="BZ72" s="67"/>
      <c r="CA72" s="67"/>
      <c r="CB72" s="67"/>
      <c r="CC72" s="67"/>
      <c r="CD72" s="67"/>
      <c r="CE72" s="67"/>
      <c r="CF72" s="67"/>
      <c r="CG72" s="67"/>
      <c r="CH72" s="67"/>
      <c r="CI72" s="67"/>
      <c r="CJ72" s="67"/>
      <c r="CK72" s="67"/>
      <c r="CL72" s="67"/>
      <c r="CM72" s="67"/>
      <c r="CY72" s="223"/>
      <c r="CZ72" s="125"/>
    </row>
    <row r="73" spans="4:104" ht="42" customHeight="1">
      <c r="D73" s="259">
        <v>21</v>
      </c>
      <c r="E73" s="81" t="s">
        <v>92</v>
      </c>
      <c r="F73" s="126"/>
      <c r="G73" s="229"/>
      <c r="H73" s="229"/>
      <c r="I73" s="126"/>
      <c r="J73" s="229"/>
      <c r="K73" s="229"/>
      <c r="L73" s="154"/>
      <c r="M73" s="154"/>
      <c r="N73" s="229"/>
      <c r="O73" s="154"/>
      <c r="P73" s="154"/>
      <c r="Q73" s="241"/>
      <c r="R73" s="242"/>
      <c r="S73" s="241"/>
      <c r="T73" s="241"/>
      <c r="U73" s="243"/>
      <c r="V73" s="243"/>
      <c r="W73" s="95" t="e">
        <f>#REF!+V73</f>
        <v>#REF!</v>
      </c>
      <c r="X73" s="95" t="e">
        <f>#REF!-W73</f>
        <v>#REF!</v>
      </c>
      <c r="Y73" s="258"/>
      <c r="Z73" s="154"/>
      <c r="AA73" s="229"/>
      <c r="AB73" s="229"/>
      <c r="AC73" s="241"/>
      <c r="AD73" s="241"/>
      <c r="AE73" s="241"/>
      <c r="AF73" s="241"/>
      <c r="AG73" s="241"/>
      <c r="AH73" s="61" t="e">
        <f>(O76-#REF!)/#REF!</f>
        <v>#REF!</v>
      </c>
      <c r="AI73" s="121"/>
      <c r="AJ73" s="67"/>
      <c r="AK73" s="67"/>
      <c r="AL73" s="67"/>
      <c r="AM73" s="67"/>
      <c r="AN73" s="67"/>
      <c r="AQ73" s="67"/>
      <c r="AR73" s="67"/>
      <c r="AS73" s="67"/>
      <c r="AT73" s="67"/>
      <c r="AU73" s="67"/>
      <c r="AV73" s="67"/>
      <c r="AW73" s="67"/>
      <c r="AX73" s="67">
        <f t="shared" si="25"/>
        <v>0</v>
      </c>
      <c r="AY73" s="67" t="e">
        <f>#REF!-AU73</f>
        <v>#REF!</v>
      </c>
      <c r="AZ73" s="67" t="e">
        <f>#REF!-AV73</f>
        <v>#REF!</v>
      </c>
      <c r="BA73" s="67" t="e">
        <f>AW73-#REF!</f>
        <v>#REF!</v>
      </c>
      <c r="BB73" s="98">
        <v>0</v>
      </c>
      <c r="BC73" s="98">
        <v>0</v>
      </c>
      <c r="BD73" s="98">
        <v>0</v>
      </c>
      <c r="BE73" s="98">
        <v>0</v>
      </c>
      <c r="BF73" s="98">
        <v>0</v>
      </c>
      <c r="BG73" s="98">
        <v>0</v>
      </c>
      <c r="BH73" s="98">
        <v>0</v>
      </c>
      <c r="BI73" s="98">
        <v>0</v>
      </c>
      <c r="BJ73" s="122"/>
      <c r="BK73" s="122"/>
      <c r="BL73" s="67"/>
      <c r="BM73" s="67" t="e">
        <f>BB73-#REF!</f>
        <v>#REF!</v>
      </c>
      <c r="BN73" s="67" t="e">
        <f>BC73-#REF!</f>
        <v>#REF!</v>
      </c>
      <c r="BO73" s="67" t="e">
        <f>BD73-#REF!</f>
        <v>#REF!</v>
      </c>
      <c r="BP73" s="67" t="e">
        <f>BE73-#REF!</f>
        <v>#REF!</v>
      </c>
      <c r="BQ73" s="67" t="e">
        <f>BF73-#REF!</f>
        <v>#REF!</v>
      </c>
      <c r="BR73" s="67">
        <f>BG73-Z73</f>
        <v>0</v>
      </c>
      <c r="BS73" s="67">
        <f>BH73-Y73</f>
        <v>0</v>
      </c>
      <c r="BT73" s="67" t="e">
        <f>BI73-#REF!</f>
        <v>#REF!</v>
      </c>
      <c r="BU73" s="67" t="e">
        <f>BJ73-#REF!</f>
        <v>#REF!</v>
      </c>
      <c r="BV73" s="67" t="e">
        <f>BK73-#REF!</f>
        <v>#REF!</v>
      </c>
      <c r="BW73" s="123"/>
      <c r="BX73" s="124"/>
      <c r="BZ73" s="67"/>
      <c r="CA73" s="67"/>
      <c r="CB73" s="67"/>
      <c r="CC73" s="67"/>
      <c r="CD73" s="67"/>
      <c r="CE73" s="67"/>
      <c r="CF73" s="67"/>
      <c r="CG73" s="67"/>
      <c r="CH73" s="67"/>
      <c r="CI73" s="67"/>
      <c r="CJ73" s="67"/>
      <c r="CK73" s="67"/>
      <c r="CL73" s="67"/>
      <c r="CM73" s="67"/>
      <c r="CY73" s="229"/>
      <c r="CZ73" s="135"/>
    </row>
    <row r="74" spans="4:104" ht="23.25" customHeight="1">
      <c r="D74" s="260"/>
      <c r="E74" s="90" t="s">
        <v>93</v>
      </c>
      <c r="F74" s="261">
        <f>F49/F127</f>
        <v>1.0562312530223348</v>
      </c>
      <c r="G74" s="261">
        <v>0.51</v>
      </c>
      <c r="H74" s="261">
        <v>0.95236552287742271</v>
      </c>
      <c r="I74" s="261">
        <f>I49/I127</f>
        <v>1.0562312530223348</v>
      </c>
      <c r="J74" s="261">
        <v>4.1479069416820007</v>
      </c>
      <c r="K74" s="261">
        <f>K58/K127</f>
        <v>-5.7470315953146764</v>
      </c>
      <c r="L74" s="261">
        <f>L58/L127</f>
        <v>1.4529620163526753</v>
      </c>
      <c r="M74" s="261">
        <v>1.1544232564543278</v>
      </c>
      <c r="N74" s="261">
        <v>1.680098132161209</v>
      </c>
      <c r="O74" s="261">
        <f>O58/O127</f>
        <v>1.4529620163526753</v>
      </c>
      <c r="P74" s="261">
        <v>6.4189025264011832</v>
      </c>
      <c r="Q74" s="262"/>
      <c r="R74" s="263">
        <v>-1.5570844194509661</v>
      </c>
      <c r="S74" s="262">
        <v>2.6585765982807468</v>
      </c>
      <c r="T74" s="262"/>
      <c r="U74" s="264"/>
      <c r="V74" s="264">
        <v>0.65960610645199691</v>
      </c>
      <c r="W74" s="95" t="e">
        <f>#REF!+V74</f>
        <v>#REF!</v>
      </c>
      <c r="X74" s="95" t="e">
        <f>#REF!-W74</f>
        <v>#REF!</v>
      </c>
      <c r="Y74" s="261">
        <v>-3.1606140253809101</v>
      </c>
      <c r="Z74" s="261" t="e">
        <f>Z58/Z127</f>
        <v>#REF!</v>
      </c>
      <c r="AA74" s="261">
        <v>2.1</v>
      </c>
      <c r="AB74" s="261">
        <v>-7.22</v>
      </c>
      <c r="AC74" s="262">
        <v>-6.0117984767065504</v>
      </c>
      <c r="AD74" s="262">
        <v>0.49470457983899802</v>
      </c>
      <c r="AE74" s="262">
        <v>1.50030185110827</v>
      </c>
      <c r="AF74" s="262">
        <v>0.32195059957776001</v>
      </c>
      <c r="AG74" s="262">
        <v>0.65960610645199702</v>
      </c>
      <c r="AH74" s="61" t="e">
        <f>(O77-#REF!)/#REF!</f>
        <v>#REF!</v>
      </c>
      <c r="AI74" s="265">
        <v>-3.4691738682634399</v>
      </c>
      <c r="AJ74" s="67">
        <v>-1.8659806061663</v>
      </c>
      <c r="AK74" s="67">
        <v>-0.811711127944723</v>
      </c>
      <c r="AL74" s="67">
        <v>-15.6698680284379</v>
      </c>
      <c r="AM74" s="67">
        <v>-23.350058200800401</v>
      </c>
      <c r="AN74" s="67"/>
      <c r="AO74" s="97">
        <v>-9.9767013284739292</v>
      </c>
      <c r="AP74" s="97">
        <v>-9.4057862068870595</v>
      </c>
      <c r="AQ74" s="67"/>
      <c r="AR74" s="67"/>
      <c r="AS74" s="67"/>
      <c r="AT74" s="67">
        <v>-22.9904525419675</v>
      </c>
      <c r="AU74" s="67">
        <v>-4.1019219093047203</v>
      </c>
      <c r="AV74" s="67">
        <v>-15.3068262708455</v>
      </c>
      <c r="AW74" s="67">
        <v>-3.94957872322632</v>
      </c>
      <c r="AX74" s="67" t="e">
        <f t="shared" si="25"/>
        <v>#REF!</v>
      </c>
      <c r="AY74" s="67" t="e">
        <f>#REF!-AU74</f>
        <v>#REF!</v>
      </c>
      <c r="AZ74" s="67" t="e">
        <f>#REF!-AV74</f>
        <v>#REF!</v>
      </c>
      <c r="BA74" s="67" t="e">
        <f>AW74-#REF!</f>
        <v>#REF!</v>
      </c>
      <c r="BB74" s="98">
        <v>0.51720156158115005</v>
      </c>
      <c r="BC74" s="98">
        <v>-25.664627697298201</v>
      </c>
      <c r="BD74" s="98">
        <v>-21.1431573435102</v>
      </c>
      <c r="BE74" s="98">
        <v>0</v>
      </c>
      <c r="BF74" s="98">
        <v>0.90401699761498699</v>
      </c>
      <c r="BG74" s="98">
        <v>-14.110945154600699</v>
      </c>
      <c r="BH74" s="98">
        <v>-4.1491122600028296</v>
      </c>
      <c r="BI74" s="98">
        <v>0</v>
      </c>
      <c r="BJ74" s="266">
        <v>13.675283495517499</v>
      </c>
      <c r="BK74" s="266">
        <v>23.468664253965901</v>
      </c>
      <c r="BL74" s="67"/>
      <c r="BM74" s="67" t="e">
        <f>BB74-#REF!</f>
        <v>#REF!</v>
      </c>
      <c r="BN74" s="67" t="e">
        <f>BC74-#REF!</f>
        <v>#REF!</v>
      </c>
      <c r="BO74" s="67" t="e">
        <f>BD74-#REF!</f>
        <v>#REF!</v>
      </c>
      <c r="BP74" s="67" t="e">
        <f>BE74-#REF!</f>
        <v>#REF!</v>
      </c>
      <c r="BQ74" s="67" t="e">
        <f>BF74-#REF!</f>
        <v>#REF!</v>
      </c>
      <c r="BR74" s="67" t="e">
        <f>BG74-Z74</f>
        <v>#REF!</v>
      </c>
      <c r="BS74" s="67">
        <f>BH74-Y74</f>
        <v>-0.98849823462191955</v>
      </c>
      <c r="BT74" s="67" t="e">
        <f>BI74-#REF!</f>
        <v>#REF!</v>
      </c>
      <c r="BU74" s="67" t="e">
        <f>BJ74-#REF!</f>
        <v>#REF!</v>
      </c>
      <c r="BV74" s="67" t="e">
        <f>BK74-#REF!</f>
        <v>#REF!</v>
      </c>
      <c r="BW74" s="267"/>
      <c r="BX74" s="268"/>
      <c r="BZ74" s="67">
        <v>-9.3005599749363306</v>
      </c>
      <c r="CA74" s="67"/>
      <c r="CB74" s="67"/>
      <c r="CC74" s="67"/>
      <c r="CD74" s="67"/>
      <c r="CE74" s="67"/>
      <c r="CF74" s="67"/>
      <c r="CG74" s="67"/>
      <c r="CH74" s="67"/>
      <c r="CI74" s="67"/>
      <c r="CJ74" s="67"/>
      <c r="CK74" s="67"/>
      <c r="CL74" s="67"/>
      <c r="CM74" s="67"/>
      <c r="CR74" s="66">
        <v>-3.1606140253809101</v>
      </c>
      <c r="CY74" s="269">
        <v>3.6300626589005827</v>
      </c>
      <c r="CZ74" s="270">
        <v>5.2644792699468557</v>
      </c>
    </row>
    <row r="75" spans="4:104" ht="23.25" customHeight="1">
      <c r="D75" s="271"/>
      <c r="E75" s="272" t="s">
        <v>94</v>
      </c>
      <c r="F75" s="273">
        <f>F49/F128</f>
        <v>1.0563945560585484</v>
      </c>
      <c r="G75" s="273">
        <v>0.51</v>
      </c>
      <c r="H75" s="274">
        <v>0.94742706745135219</v>
      </c>
      <c r="I75" s="273">
        <f>I49/I128</f>
        <v>1.0563945560585484</v>
      </c>
      <c r="J75" s="274">
        <v>4.148281061595763</v>
      </c>
      <c r="K75" s="274">
        <f>K74</f>
        <v>-5.7470315953146764</v>
      </c>
      <c r="L75" s="273">
        <f>L74</f>
        <v>1.4529620163526753</v>
      </c>
      <c r="M75" s="274">
        <v>1.1544232564543278</v>
      </c>
      <c r="N75" s="273">
        <v>1.680098132161209</v>
      </c>
      <c r="O75" s="273">
        <f>O74-0.01</f>
        <v>1.4429620163526753</v>
      </c>
      <c r="P75" s="273">
        <v>6.42</v>
      </c>
      <c r="Q75" s="262"/>
      <c r="R75" s="263">
        <v>-1.5570844194509661</v>
      </c>
      <c r="S75" s="262">
        <v>2.6585765982807468</v>
      </c>
      <c r="T75" s="262"/>
      <c r="U75" s="264"/>
      <c r="V75" s="264">
        <v>0.65659946715130524</v>
      </c>
      <c r="W75" s="95" t="e">
        <f>#REF!+V75</f>
        <v>#REF!</v>
      </c>
      <c r="X75" s="95" t="e">
        <f>#REF!-W75</f>
        <v>#REF!</v>
      </c>
      <c r="Y75" s="273">
        <v>-3.1606140253809101</v>
      </c>
      <c r="Z75" s="273" t="e">
        <f>Z49/Z128</f>
        <v>#REF!</v>
      </c>
      <c r="AA75" s="274">
        <v>2.09</v>
      </c>
      <c r="AB75" s="274">
        <f>AB74</f>
        <v>-7.22</v>
      </c>
      <c r="AC75" s="262">
        <v>-6.0117984767065504</v>
      </c>
      <c r="AD75" s="262">
        <v>0.49244960036347901</v>
      </c>
      <c r="AE75" s="262">
        <v>1.49252209256035</v>
      </c>
      <c r="AF75" s="262">
        <v>0.32048307325242298</v>
      </c>
      <c r="AG75" s="262">
        <v>0.65659946715130502</v>
      </c>
      <c r="AH75" s="61" t="e">
        <f>(O78-#REF!)/#REF!</f>
        <v>#REF!</v>
      </c>
      <c r="AI75" s="265">
        <v>-3.4691738682634399</v>
      </c>
      <c r="AJ75" s="67">
        <v>-1.8659806061663</v>
      </c>
      <c r="AK75" s="67">
        <v>-0.811711127944723</v>
      </c>
      <c r="AL75" s="67">
        <v>-15.6698680284379</v>
      </c>
      <c r="AM75" s="67">
        <v>-23.350058200800401</v>
      </c>
      <c r="AN75" s="67"/>
      <c r="AO75" s="97">
        <v>-9.9767013284739292</v>
      </c>
      <c r="AP75" s="97">
        <v>-9.4057862068870595</v>
      </c>
      <c r="AQ75" s="67"/>
      <c r="AR75" s="67"/>
      <c r="AS75" s="67"/>
      <c r="AT75" s="67">
        <v>-22.9904525419675</v>
      </c>
      <c r="AU75" s="67">
        <v>-4.1019219093047203</v>
      </c>
      <c r="AV75" s="67">
        <v>-15.3068262708455</v>
      </c>
      <c r="AW75" s="67">
        <v>-3.94957872322632</v>
      </c>
      <c r="AX75" s="67" t="e">
        <f t="shared" si="25"/>
        <v>#REF!</v>
      </c>
      <c r="AY75" s="67" t="e">
        <f>#REF!-AU75</f>
        <v>#REF!</v>
      </c>
      <c r="AZ75" s="67" t="e">
        <f>#REF!-AV75</f>
        <v>#REF!</v>
      </c>
      <c r="BA75" s="67" t="e">
        <f>AW75-#REF!</f>
        <v>#REF!</v>
      </c>
      <c r="BB75" s="98">
        <v>0.51720156158115005</v>
      </c>
      <c r="BC75" s="98">
        <v>-25.664627697298201</v>
      </c>
      <c r="BD75" s="98">
        <v>-21.1431573435102</v>
      </c>
      <c r="BE75" s="98">
        <v>0</v>
      </c>
      <c r="BF75" s="98">
        <v>0.90401699761498699</v>
      </c>
      <c r="BG75" s="98">
        <v>-14.110945154600699</v>
      </c>
      <c r="BH75" s="98">
        <v>-4.1491122600028296</v>
      </c>
      <c r="BI75" s="98">
        <v>0</v>
      </c>
      <c r="BJ75" s="266">
        <v>13.675283495517499</v>
      </c>
      <c r="BK75" s="266">
        <v>23.468664253965901</v>
      </c>
      <c r="BL75" s="67"/>
      <c r="BM75" s="67" t="e">
        <f>BB75-#REF!</f>
        <v>#REF!</v>
      </c>
      <c r="BN75" s="67" t="e">
        <f>BC75-#REF!</f>
        <v>#REF!</v>
      </c>
      <c r="BO75" s="67" t="e">
        <f>BD75-#REF!</f>
        <v>#REF!</v>
      </c>
      <c r="BP75" s="67" t="e">
        <f>BE75-#REF!</f>
        <v>#REF!</v>
      </c>
      <c r="BQ75" s="67" t="e">
        <f>BF75-#REF!</f>
        <v>#REF!</v>
      </c>
      <c r="BR75" s="67" t="e">
        <f>BG75-Z75</f>
        <v>#REF!</v>
      </c>
      <c r="BS75" s="67">
        <f>BH75-Y75</f>
        <v>-0.98849823462191955</v>
      </c>
      <c r="BT75" s="67" t="e">
        <f>BI75-#REF!</f>
        <v>#REF!</v>
      </c>
      <c r="BU75" s="67" t="e">
        <f>BJ75-#REF!</f>
        <v>#REF!</v>
      </c>
      <c r="BV75" s="67" t="e">
        <f>BK75-#REF!</f>
        <v>#REF!</v>
      </c>
      <c r="BW75" s="267"/>
      <c r="BX75" s="268"/>
      <c r="BZ75" s="67">
        <v>-9.3005599749363306</v>
      </c>
      <c r="CA75" s="67"/>
      <c r="CB75" s="67"/>
      <c r="CC75" s="67"/>
      <c r="CD75" s="67"/>
      <c r="CE75" s="67"/>
      <c r="CF75" s="67"/>
      <c r="CG75" s="67"/>
      <c r="CH75" s="67"/>
      <c r="CI75" s="67"/>
      <c r="CJ75" s="67"/>
      <c r="CK75" s="67"/>
      <c r="CL75" s="67"/>
      <c r="CM75" s="67"/>
      <c r="CR75" s="66">
        <v>-3.1606140253809101</v>
      </c>
      <c r="CY75" s="275">
        <v>3.6303900719182796</v>
      </c>
      <c r="CZ75" s="276">
        <v>5.2644792699468557</v>
      </c>
    </row>
    <row r="76" spans="4:104" ht="5.0999999999999996" customHeight="1">
      <c r="D76" s="277"/>
      <c r="E76" s="278"/>
      <c r="F76" s="278"/>
      <c r="G76" s="278"/>
      <c r="H76" s="278"/>
      <c r="I76" s="278"/>
      <c r="J76" s="279"/>
      <c r="K76" s="278"/>
      <c r="L76" s="278"/>
      <c r="M76" s="278"/>
      <c r="N76" s="278"/>
      <c r="O76" s="278"/>
      <c r="P76" s="280"/>
      <c r="Q76" s="262"/>
      <c r="R76" s="281"/>
      <c r="S76" s="280"/>
      <c r="T76" s="280"/>
      <c r="U76" s="282"/>
      <c r="V76" s="282"/>
      <c r="W76" s="282"/>
      <c r="X76" s="282"/>
      <c r="Y76" s="280"/>
      <c r="Z76" s="280"/>
      <c r="AA76" s="280"/>
      <c r="AB76" s="280"/>
      <c r="AC76" s="280"/>
      <c r="AD76" s="280"/>
      <c r="AE76" s="280"/>
      <c r="AF76" s="280"/>
      <c r="AG76" s="280"/>
      <c r="AH76" s="61" t="e">
        <f>(O79-#REF!)/#REF!</f>
        <v>#REF!</v>
      </c>
      <c r="AI76" s="265"/>
      <c r="AJ76" s="67"/>
      <c r="AK76" s="67"/>
      <c r="AL76" s="67"/>
      <c r="AM76" s="67"/>
      <c r="AN76" s="67"/>
      <c r="AQ76" s="67"/>
      <c r="AR76" s="67"/>
      <c r="AS76" s="67"/>
      <c r="AT76" s="67"/>
      <c r="AU76" s="67"/>
      <c r="AV76" s="67"/>
      <c r="AW76" s="67"/>
      <c r="AX76" s="67" t="e">
        <f>#REF!-AT76</f>
        <v>#REF!</v>
      </c>
      <c r="AY76" s="67" t="e">
        <f>#REF!-AU76</f>
        <v>#REF!</v>
      </c>
      <c r="AZ76" s="67" t="e">
        <f>#REF!-AV76</f>
        <v>#REF!</v>
      </c>
      <c r="BA76" s="67" t="e">
        <f>AW76-#REF!</f>
        <v>#REF!</v>
      </c>
      <c r="BB76" s="98"/>
      <c r="BC76" s="98"/>
      <c r="BD76" s="98"/>
      <c r="BE76" s="98"/>
      <c r="BF76" s="98"/>
      <c r="BG76" s="98"/>
      <c r="BH76" s="98"/>
      <c r="BI76" s="98"/>
      <c r="BJ76" s="283"/>
      <c r="BK76" s="284"/>
      <c r="BL76" s="67"/>
      <c r="BM76" s="67"/>
      <c r="BN76" s="67"/>
      <c r="BO76" s="67"/>
      <c r="BP76" s="67"/>
      <c r="BQ76" s="67"/>
      <c r="BR76" s="67"/>
      <c r="BS76" s="67"/>
      <c r="BT76" s="67"/>
      <c r="BU76" s="67"/>
      <c r="BV76" s="67"/>
    </row>
    <row r="77" spans="4:104" s="285" customFormat="1" ht="15.75" hidden="1" customHeight="1">
      <c r="E77" s="286"/>
      <c r="F77" s="287"/>
      <c r="G77" s="287"/>
      <c r="H77" s="287"/>
      <c r="I77" s="287"/>
      <c r="J77" s="287">
        <v>-7.3101179532388496</v>
      </c>
      <c r="K77" s="287"/>
      <c r="L77" s="287"/>
      <c r="M77" s="287"/>
      <c r="N77" s="287"/>
      <c r="O77" s="287"/>
      <c r="P77" s="288"/>
      <c r="Q77" s="289"/>
      <c r="R77" s="290"/>
      <c r="S77" s="289"/>
      <c r="T77" s="289"/>
      <c r="U77" s="291"/>
      <c r="V77" s="291"/>
      <c r="W77" s="291"/>
      <c r="X77" s="291"/>
      <c r="Y77" s="289"/>
      <c r="Z77" s="288">
        <v>-2.9236207114692698</v>
      </c>
      <c r="AA77" s="288"/>
      <c r="AB77" s="288"/>
      <c r="AC77" s="287"/>
      <c r="AD77" s="287"/>
      <c r="AE77" s="287"/>
      <c r="AF77" s="287"/>
      <c r="AG77" s="287"/>
      <c r="AH77" s="287"/>
      <c r="AI77" s="286">
        <v>-9.1764955403446606</v>
      </c>
      <c r="AJ77" s="285">
        <v>-1.8659806061663</v>
      </c>
      <c r="AK77" s="285">
        <v>-0.811711127944723</v>
      </c>
      <c r="AO77" s="292"/>
      <c r="AP77" s="292"/>
      <c r="BX77" s="293"/>
    </row>
    <row r="78" spans="4:104" ht="12" customHeight="1">
      <c r="P78" s="295"/>
      <c r="Z78" s="295"/>
      <c r="AA78" s="295"/>
      <c r="AB78" s="295"/>
      <c r="AJ78" s="67"/>
      <c r="AK78" s="67"/>
      <c r="AL78" s="67"/>
      <c r="AM78" s="67"/>
      <c r="AN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row>
    <row r="79" spans="4:104" ht="6.75" customHeight="1">
      <c r="P79" s="300"/>
      <c r="Q79" s="301"/>
      <c r="R79" s="302"/>
      <c r="S79" s="301"/>
      <c r="T79" s="301"/>
      <c r="U79" s="291"/>
      <c r="V79" s="291"/>
      <c r="W79" s="291"/>
      <c r="X79" s="291"/>
      <c r="Y79" s="301"/>
      <c r="Z79" s="300"/>
      <c r="AA79" s="300"/>
      <c r="AB79" s="300"/>
      <c r="AC79" s="303"/>
      <c r="AD79" s="303"/>
      <c r="AE79" s="303"/>
      <c r="AF79" s="303"/>
      <c r="AG79" s="303"/>
      <c r="AH79" s="303"/>
      <c r="AI79" s="304"/>
    </row>
    <row r="80" spans="4:104" ht="15" hidden="1" customHeight="1">
      <c r="E80" s="294" t="e" cm="1">
        <f t="array" ref="E80">SUM(ROUND(E74:E79,0))+1</f>
        <v>#VALUE!</v>
      </c>
      <c r="F80" s="299"/>
      <c r="G80" s="299"/>
      <c r="H80" s="299"/>
      <c r="I80" s="299"/>
      <c r="J80" s="299" t="e">
        <f>J77-#REF!</f>
        <v>#REF!</v>
      </c>
      <c r="K80" s="299"/>
      <c r="L80" s="299"/>
      <c r="M80" s="299"/>
      <c r="N80" s="299"/>
      <c r="O80" s="299"/>
      <c r="P80" s="299"/>
      <c r="Q80" s="299"/>
      <c r="R80" s="305"/>
      <c r="S80" s="299"/>
      <c r="T80" s="299"/>
      <c r="Y80" s="299"/>
      <c r="Z80" s="299" t="e">
        <f>Z77-#REF!</f>
        <v>#REF!</v>
      </c>
      <c r="AA80" s="299"/>
      <c r="AB80" s="299"/>
      <c r="AC80" s="299"/>
      <c r="AD80" s="299"/>
      <c r="AE80" s="299"/>
      <c r="AF80" s="299"/>
      <c r="AG80" s="299"/>
      <c r="AH80" s="299"/>
      <c r="AI80" s="299">
        <v>-1.2743424974947899</v>
      </c>
      <c r="AJ80" s="299">
        <v>0</v>
      </c>
      <c r="AK80" s="299">
        <v>0</v>
      </c>
      <c r="AL80" s="299">
        <f>AL77-AL74</f>
        <v>15.6698680284379</v>
      </c>
      <c r="AM80" s="299">
        <f>AM77-AM74</f>
        <v>23.350058200800401</v>
      </c>
      <c r="AN80" s="299">
        <f>AN77-AN74</f>
        <v>0</v>
      </c>
    </row>
    <row r="81" spans="5:40" ht="15.75" hidden="1" customHeight="1">
      <c r="P81" s="295"/>
      <c r="Z81" s="295"/>
      <c r="AA81" s="295"/>
      <c r="AB81" s="295"/>
      <c r="AJ81" s="66" t="s">
        <v>95</v>
      </c>
      <c r="AK81" s="66" t="s">
        <v>95</v>
      </c>
    </row>
    <row r="82" spans="5:40" ht="15.75" hidden="1" customHeight="1">
      <c r="E82" s="306"/>
      <c r="J82" s="306"/>
      <c r="P82" s="295"/>
      <c r="Z82" s="295"/>
      <c r="AA82" s="295"/>
      <c r="AB82" s="295"/>
      <c r="AJ82" s="66">
        <v>44539</v>
      </c>
    </row>
    <row r="83" spans="5:40" ht="15.75" hidden="1" customHeight="1">
      <c r="E83" s="306"/>
      <c r="J83" s="306"/>
      <c r="P83" s="295"/>
      <c r="Z83" s="295"/>
      <c r="AA83" s="295"/>
      <c r="AB83" s="295"/>
      <c r="AJ83" s="66">
        <v>44287</v>
      </c>
    </row>
    <row r="84" spans="5:40" ht="15.75" hidden="1" customHeight="1">
      <c r="E84" s="306"/>
      <c r="J84" s="306"/>
      <c r="P84" s="295"/>
      <c r="Z84" s="295"/>
      <c r="AA84" s="295"/>
      <c r="AB84" s="295"/>
    </row>
    <row r="85" spans="5:40" ht="15.75" hidden="1" customHeight="1">
      <c r="E85" s="307" t="s">
        <v>96</v>
      </c>
      <c r="J85" s="308" t="s">
        <v>97</v>
      </c>
      <c r="P85" s="295"/>
      <c r="Z85" s="295"/>
      <c r="AA85" s="295"/>
      <c r="AB85" s="295"/>
      <c r="AJ85" s="66" t="s">
        <v>98</v>
      </c>
    </row>
    <row r="86" spans="5:40" ht="15.75" hidden="1" customHeight="1">
      <c r="E86" s="309" t="s">
        <v>99</v>
      </c>
      <c r="J86" s="310">
        <f>28350801/10^5</f>
        <v>283.50801000000001</v>
      </c>
      <c r="P86" s="295"/>
      <c r="Z86" s="295"/>
      <c r="AA86" s="295"/>
      <c r="AB86" s="295"/>
      <c r="AJ86" s="66">
        <v>260.82736920000002</v>
      </c>
    </row>
    <row r="87" spans="5:40" ht="15.75" hidden="1" customHeight="1">
      <c r="E87" s="309" t="s">
        <v>100</v>
      </c>
      <c r="J87" s="310">
        <f>37750734/10^5</f>
        <v>377.50734</v>
      </c>
      <c r="P87" s="295"/>
      <c r="Z87" s="295"/>
      <c r="AA87" s="295"/>
      <c r="AB87" s="295"/>
      <c r="AJ87" s="66">
        <v>30.200587200000001</v>
      </c>
    </row>
    <row r="88" spans="5:40" ht="15.75" hidden="1" customHeight="1">
      <c r="E88" s="311" t="s">
        <v>101</v>
      </c>
      <c r="J88" s="310"/>
      <c r="P88" s="295"/>
      <c r="Z88" s="295"/>
      <c r="AA88" s="295"/>
      <c r="AB88" s="295"/>
      <c r="AJ88" s="66">
        <v>291.02795639999999</v>
      </c>
    </row>
    <row r="89" spans="5:40" ht="15.75" hidden="1" customHeight="1">
      <c r="E89" s="306"/>
      <c r="J89" s="306"/>
      <c r="P89" s="295"/>
      <c r="Z89" s="295"/>
      <c r="AA89" s="295"/>
      <c r="AB89" s="295"/>
    </row>
    <row r="90" spans="5:40" ht="15.75" hidden="1" customHeight="1">
      <c r="P90" s="295"/>
      <c r="Z90" s="295"/>
      <c r="AA90" s="295"/>
      <c r="AB90" s="295"/>
    </row>
    <row r="91" spans="5:40" ht="15.75" hidden="1" customHeight="1">
      <c r="E91" s="312" t="s">
        <v>47</v>
      </c>
      <c r="P91" s="300"/>
      <c r="Q91" s="301"/>
      <c r="R91" s="302"/>
      <c r="S91" s="301"/>
      <c r="T91" s="301"/>
      <c r="U91" s="291"/>
      <c r="V91" s="291"/>
      <c r="W91" s="291"/>
      <c r="X91" s="291"/>
      <c r="Y91" s="301"/>
      <c r="Z91" s="300"/>
      <c r="AA91" s="300"/>
      <c r="AB91" s="300"/>
      <c r="AC91" s="303"/>
      <c r="AD91" s="303"/>
      <c r="AE91" s="303"/>
      <c r="AF91" s="303"/>
      <c r="AG91" s="303"/>
      <c r="AH91" s="303"/>
      <c r="AK91" s="66">
        <v>3244</v>
      </c>
    </row>
    <row r="92" spans="5:40" ht="15.75" hidden="1" customHeight="1">
      <c r="E92" s="312" t="s">
        <v>48</v>
      </c>
      <c r="P92" s="300"/>
      <c r="Q92" s="301"/>
      <c r="R92" s="302"/>
      <c r="S92" s="301"/>
      <c r="T92" s="301"/>
      <c r="U92" s="291"/>
      <c r="V92" s="291"/>
      <c r="W92" s="291"/>
      <c r="X92" s="291"/>
      <c r="Y92" s="301"/>
      <c r="Z92" s="300"/>
      <c r="AA92" s="300"/>
      <c r="AB92" s="300"/>
      <c r="AC92" s="303"/>
      <c r="AD92" s="303"/>
      <c r="AE92" s="303"/>
      <c r="AF92" s="303"/>
      <c r="AG92" s="303"/>
      <c r="AH92" s="303"/>
      <c r="AK92" s="66">
        <v>28</v>
      </c>
    </row>
    <row r="93" spans="5:40" ht="15.75" hidden="1" customHeight="1">
      <c r="P93" s="295"/>
      <c r="Z93" s="295"/>
      <c r="AA93" s="295"/>
      <c r="AB93" s="295"/>
    </row>
    <row r="94" spans="5:40" ht="15.75" hidden="1" customHeight="1">
      <c r="E94" s="294" t="s">
        <v>102</v>
      </c>
      <c r="P94" s="295"/>
      <c r="Z94" s="295"/>
      <c r="AA94" s="295"/>
      <c r="AB94" s="295"/>
      <c r="AK94" s="294"/>
      <c r="AN94" s="115"/>
    </row>
    <row r="95" spans="5:40" ht="15.75" hidden="1" customHeight="1">
      <c r="E95" s="312" t="s">
        <v>47</v>
      </c>
      <c r="P95" s="295"/>
      <c r="Z95" s="295"/>
      <c r="AA95" s="295"/>
      <c r="AB95" s="295"/>
      <c r="AK95" s="66">
        <v>-658</v>
      </c>
    </row>
    <row r="96" spans="5:40" ht="15.75" hidden="1" customHeight="1">
      <c r="E96" s="312" t="s">
        <v>48</v>
      </c>
      <c r="P96" s="295"/>
      <c r="Z96" s="295"/>
      <c r="AA96" s="295"/>
      <c r="AB96" s="295"/>
      <c r="AK96" s="66">
        <v>32</v>
      </c>
    </row>
    <row r="97" spans="5:37" ht="15.75" hidden="1" customHeight="1">
      <c r="P97" s="295"/>
      <c r="Z97" s="295"/>
      <c r="AA97" s="295"/>
      <c r="AB97" s="295"/>
    </row>
    <row r="98" spans="5:37" ht="15.75" hidden="1" customHeight="1">
      <c r="E98" s="294" t="s">
        <v>103</v>
      </c>
      <c r="P98" s="300"/>
      <c r="Q98" s="301"/>
      <c r="R98" s="302"/>
      <c r="S98" s="301"/>
      <c r="T98" s="301"/>
      <c r="U98" s="291"/>
      <c r="V98" s="291"/>
      <c r="W98" s="291"/>
      <c r="X98" s="291"/>
      <c r="Y98" s="301"/>
      <c r="Z98" s="300"/>
      <c r="AA98" s="300"/>
      <c r="AB98" s="300"/>
      <c r="AC98" s="303"/>
      <c r="AD98" s="303"/>
      <c r="AE98" s="303"/>
      <c r="AF98" s="303"/>
      <c r="AG98" s="303"/>
      <c r="AH98" s="303"/>
      <c r="AK98" s="66">
        <v>1445</v>
      </c>
    </row>
    <row r="99" spans="5:37" ht="15.75" hidden="1" customHeight="1">
      <c r="E99" s="294" t="s">
        <v>104</v>
      </c>
      <c r="P99" s="295"/>
      <c r="Z99" s="295"/>
      <c r="AA99" s="295"/>
      <c r="AB99" s="295"/>
      <c r="AK99" s="115">
        <v>-569</v>
      </c>
    </row>
    <row r="100" spans="5:37" ht="15.75" hidden="1" customHeight="1">
      <c r="P100" s="295"/>
      <c r="Z100" s="295"/>
      <c r="AA100" s="295"/>
      <c r="AB100" s="295"/>
    </row>
    <row r="101" spans="5:37" ht="15.75" hidden="1" customHeight="1">
      <c r="P101" s="295"/>
      <c r="Z101" s="295"/>
      <c r="AA101" s="295"/>
      <c r="AB101" s="295"/>
    </row>
    <row r="102" spans="5:37" ht="15.75" hidden="1" customHeight="1">
      <c r="P102" s="295"/>
      <c r="Z102" s="295"/>
      <c r="AA102" s="295"/>
      <c r="AB102" s="295"/>
    </row>
    <row r="103" spans="5:37" ht="15.75" hidden="1" customHeight="1">
      <c r="E103" s="294" t="s">
        <v>105</v>
      </c>
      <c r="P103" s="295"/>
      <c r="Z103" s="295"/>
      <c r="AA103" s="295"/>
      <c r="AB103" s="295"/>
      <c r="AK103" s="66">
        <v>3351.4571900000001</v>
      </c>
    </row>
    <row r="104" spans="5:37" ht="15.75" hidden="1" customHeight="1">
      <c r="P104" s="295"/>
      <c r="Z104" s="295"/>
      <c r="AA104" s="295"/>
      <c r="AB104" s="295"/>
    </row>
    <row r="105" spans="5:37" ht="15.75" hidden="1" customHeight="1">
      <c r="E105" s="294" t="s">
        <v>106</v>
      </c>
      <c r="P105" s="295"/>
      <c r="Z105" s="295"/>
      <c r="AA105" s="295"/>
      <c r="AB105" s="295"/>
      <c r="AK105" s="66">
        <v>-79.457189999999599</v>
      </c>
    </row>
    <row r="106" spans="5:37" ht="15.75" hidden="1" customHeight="1">
      <c r="P106" s="295"/>
      <c r="Z106" s="295"/>
      <c r="AA106" s="295"/>
      <c r="AB106" s="295"/>
    </row>
    <row r="107" spans="5:37" ht="15.75" hidden="1" customHeight="1">
      <c r="E107" s="294" t="s">
        <v>107</v>
      </c>
      <c r="P107" s="295"/>
      <c r="Z107" s="295"/>
      <c r="AA107" s="295"/>
      <c r="AB107" s="295"/>
      <c r="AK107" s="66">
        <v>4944.4617600000001</v>
      </c>
    </row>
    <row r="108" spans="5:37" ht="15.75" hidden="1" customHeight="1">
      <c r="P108" s="295"/>
      <c r="Z108" s="295"/>
      <c r="AA108" s="295"/>
      <c r="AB108" s="295"/>
    </row>
    <row r="109" spans="5:37" ht="15.75" hidden="1" customHeight="1">
      <c r="E109" s="294" t="s">
        <v>108</v>
      </c>
      <c r="P109" s="295"/>
      <c r="Z109" s="295"/>
      <c r="AA109" s="295"/>
      <c r="AB109" s="295"/>
      <c r="AK109" s="66">
        <v>-79.461760000000098</v>
      </c>
    </row>
    <row r="110" spans="5:37" ht="15.75" hidden="1" customHeight="1">
      <c r="P110" s="295"/>
      <c r="Z110" s="295"/>
      <c r="AA110" s="295"/>
      <c r="AB110" s="295"/>
    </row>
    <row r="111" spans="5:37" ht="15.75" hidden="1" customHeight="1">
      <c r="P111" s="295"/>
      <c r="Z111" s="295"/>
      <c r="AA111" s="295"/>
      <c r="AB111" s="295"/>
      <c r="AK111" s="66">
        <v>4.5700000005126596E-3</v>
      </c>
    </row>
    <row r="112" spans="5:37" ht="15.75" hidden="1" customHeight="1">
      <c r="P112" s="295"/>
      <c r="Z112" s="295"/>
      <c r="AA112" s="295"/>
      <c r="AB112" s="295"/>
    </row>
    <row r="113" spans="5:37" ht="15.75" hidden="1" customHeight="1">
      <c r="P113" s="295"/>
      <c r="Z113" s="295"/>
      <c r="AA113" s="295"/>
      <c r="AB113" s="295"/>
    </row>
    <row r="114" spans="5:37" ht="15.75" hidden="1" customHeight="1">
      <c r="P114" s="295"/>
      <c r="Z114" s="295"/>
      <c r="AA114" s="295"/>
      <c r="AB114" s="295"/>
    </row>
    <row r="115" spans="5:37" ht="15.75" hidden="1" customHeight="1">
      <c r="E115" s="313" t="s">
        <v>109</v>
      </c>
      <c r="F115" s="314"/>
      <c r="G115" s="314"/>
      <c r="H115" s="314"/>
      <c r="I115" s="314"/>
      <c r="J115" s="314">
        <v>-2214.6008825970198</v>
      </c>
      <c r="K115" s="314"/>
      <c r="L115" s="314"/>
      <c r="M115" s="314"/>
      <c r="N115" s="314"/>
      <c r="O115" s="314"/>
      <c r="P115" s="315"/>
      <c r="Q115" s="316"/>
      <c r="R115" s="317"/>
      <c r="S115" s="316"/>
      <c r="T115" s="316"/>
      <c r="U115" s="318"/>
      <c r="V115" s="318"/>
      <c r="W115" s="318"/>
      <c r="X115" s="318"/>
      <c r="Y115" s="316"/>
      <c r="Z115" s="315"/>
      <c r="AA115" s="315"/>
      <c r="AB115" s="315"/>
      <c r="AC115" s="319"/>
      <c r="AD115" s="319"/>
      <c r="AE115" s="319"/>
      <c r="AF115" s="319"/>
      <c r="AG115" s="319"/>
      <c r="AH115" s="319"/>
      <c r="AJ115" s="66">
        <v>-3504</v>
      </c>
      <c r="AK115" s="66">
        <v>-2550</v>
      </c>
    </row>
    <row r="116" spans="5:37" ht="15.75" hidden="1" customHeight="1">
      <c r="E116" s="313"/>
      <c r="F116" s="314"/>
      <c r="G116" s="314"/>
      <c r="H116" s="314"/>
      <c r="I116" s="314"/>
      <c r="J116" s="314"/>
      <c r="K116" s="314"/>
      <c r="L116" s="314"/>
      <c r="M116" s="314"/>
      <c r="N116" s="314"/>
      <c r="O116" s="314"/>
      <c r="P116" s="315"/>
      <c r="Q116" s="316"/>
      <c r="R116" s="317"/>
      <c r="S116" s="316"/>
      <c r="T116" s="316"/>
      <c r="U116" s="318"/>
      <c r="V116" s="318"/>
      <c r="W116" s="318"/>
      <c r="X116" s="318"/>
      <c r="Y116" s="316"/>
      <c r="Z116" s="315"/>
      <c r="AA116" s="315"/>
      <c r="AB116" s="315"/>
      <c r="AC116" s="319"/>
      <c r="AD116" s="319"/>
      <c r="AE116" s="319"/>
      <c r="AF116" s="319"/>
      <c r="AG116" s="319"/>
      <c r="AH116" s="319"/>
    </row>
    <row r="117" spans="5:37" ht="15.75" hidden="1" customHeight="1">
      <c r="E117" s="313" t="s">
        <v>102</v>
      </c>
      <c r="F117" s="314"/>
      <c r="G117" s="314"/>
      <c r="H117" s="314"/>
      <c r="I117" s="314"/>
      <c r="J117" s="314" t="e">
        <f>J115-#REF!</f>
        <v>#REF!</v>
      </c>
      <c r="K117" s="314"/>
      <c r="L117" s="314"/>
      <c r="M117" s="314"/>
      <c r="N117" s="314"/>
      <c r="O117" s="314"/>
      <c r="P117" s="315"/>
      <c r="Q117" s="316"/>
      <c r="R117" s="317"/>
      <c r="S117" s="316"/>
      <c r="T117" s="316"/>
      <c r="U117" s="318"/>
      <c r="V117" s="318"/>
      <c r="W117" s="318"/>
      <c r="X117" s="318"/>
      <c r="Y117" s="316"/>
      <c r="Z117" s="315"/>
      <c r="AA117" s="315"/>
      <c r="AB117" s="315"/>
      <c r="AC117" s="319"/>
      <c r="AD117" s="319"/>
      <c r="AE117" s="319"/>
      <c r="AF117" s="319"/>
      <c r="AG117" s="319"/>
      <c r="AH117" s="319"/>
      <c r="AJ117" s="66">
        <v>-1101.57454765027</v>
      </c>
      <c r="AK117" s="66">
        <v>278</v>
      </c>
    </row>
    <row r="118" spans="5:37" ht="15.75" hidden="1" customHeight="1">
      <c r="P118" s="295"/>
      <c r="Z118" s="295"/>
      <c r="AA118" s="295"/>
      <c r="AB118" s="295"/>
    </row>
    <row r="119" spans="5:37" ht="15.75" hidden="1" customHeight="1">
      <c r="P119" s="295"/>
      <c r="Z119" s="295"/>
      <c r="AA119" s="295"/>
      <c r="AB119" s="295"/>
    </row>
    <row r="120" spans="5:37" ht="15.75" hidden="1" customHeight="1">
      <c r="P120" s="295"/>
      <c r="Z120" s="295"/>
      <c r="AA120" s="295"/>
      <c r="AB120" s="295"/>
    </row>
    <row r="121" spans="5:37" ht="15.75" hidden="1" customHeight="1">
      <c r="P121" s="295"/>
      <c r="Z121" s="295"/>
      <c r="AA121" s="295"/>
      <c r="AB121" s="295"/>
    </row>
    <row r="122" spans="5:37" ht="15.75" hidden="1" customHeight="1">
      <c r="P122" s="295"/>
      <c r="Z122" s="295"/>
      <c r="AA122" s="295"/>
      <c r="AB122" s="295"/>
    </row>
    <row r="123" spans="5:37" ht="15.75" hidden="1" customHeight="1">
      <c r="P123" s="295"/>
      <c r="Z123" s="295"/>
      <c r="AA123" s="295"/>
      <c r="AB123" s="295"/>
    </row>
    <row r="124" spans="5:37" ht="15.75" hidden="1" customHeight="1">
      <c r="P124" s="295"/>
      <c r="Z124" s="295"/>
      <c r="AA124" s="295"/>
      <c r="AB124" s="295"/>
    </row>
    <row r="125" spans="5:37" ht="15.75" hidden="1" customHeight="1">
      <c r="P125" s="295"/>
      <c r="Z125" s="295"/>
      <c r="AA125" s="295"/>
      <c r="AB125" s="295"/>
    </row>
    <row r="126" spans="5:37" ht="15.75" customHeight="1">
      <c r="P126" s="295"/>
      <c r="Z126" s="295"/>
      <c r="AA126" s="295"/>
      <c r="AB126" s="295"/>
    </row>
    <row r="127" spans="5:37" ht="15.75" customHeight="1">
      <c r="E127" s="294" t="s">
        <v>110</v>
      </c>
      <c r="F127" s="320">
        <f>38817257/10^5</f>
        <v>388.17257000000001</v>
      </c>
      <c r="G127" s="320">
        <f>G69/10</f>
        <v>0</v>
      </c>
      <c r="H127" s="321">
        <v>386.36837872727273</v>
      </c>
      <c r="I127" s="321">
        <f>F127</f>
        <v>388.17257000000001</v>
      </c>
      <c r="J127" s="320"/>
      <c r="K127" s="321">
        <f>K69/10</f>
        <v>381.76229999999998</v>
      </c>
      <c r="L127" s="322">
        <v>388.17257000000001</v>
      </c>
      <c r="M127" s="323">
        <v>388.07256999999998</v>
      </c>
      <c r="N127" s="323">
        <v>386.36837872727273</v>
      </c>
      <c r="O127" s="320">
        <f>L127</f>
        <v>388.17257000000001</v>
      </c>
      <c r="P127" s="320"/>
      <c r="Q127" s="295"/>
      <c r="R127" s="324"/>
      <c r="S127" s="295"/>
      <c r="T127" s="295"/>
      <c r="U127" s="325"/>
      <c r="V127" s="325"/>
      <c r="W127" s="325"/>
      <c r="X127" s="325"/>
      <c r="Y127" s="295"/>
      <c r="Z127" s="320" t="e">
        <f>#REF!</f>
        <v>#REF!</v>
      </c>
      <c r="AA127" s="320"/>
      <c r="AB127" s="320"/>
      <c r="AC127" s="295"/>
      <c r="AD127" s="295"/>
      <c r="AE127" s="295"/>
      <c r="AF127" s="295"/>
      <c r="AG127" s="295"/>
      <c r="AH127" s="295"/>
      <c r="AI127" s="299">
        <v>380.782298657534</v>
      </c>
    </row>
    <row r="128" spans="5:37" ht="15.75" customHeight="1">
      <c r="E128" s="294" t="s">
        <v>111</v>
      </c>
      <c r="F128" s="320">
        <v>388.11256423899692</v>
      </c>
      <c r="G128" s="320">
        <v>388.11045420074009</v>
      </c>
      <c r="H128" s="321">
        <v>387.05875010389241</v>
      </c>
      <c r="I128" s="321">
        <f>F128</f>
        <v>388.11256423899692</v>
      </c>
      <c r="J128" s="320"/>
      <c r="K128" s="321">
        <f>K127</f>
        <v>381.76229999999998</v>
      </c>
      <c r="L128" s="322">
        <v>388.11256423899692</v>
      </c>
      <c r="M128" s="323">
        <v>388.10710957820021</v>
      </c>
      <c r="N128" s="323">
        <v>387.05875010389241</v>
      </c>
      <c r="O128" s="320">
        <v>388.11045420074009</v>
      </c>
      <c r="P128" s="320"/>
      <c r="Z128" s="320" t="e">
        <f>#REF!</f>
        <v>#REF!</v>
      </c>
      <c r="AA128" s="320"/>
      <c r="AB128" s="320"/>
    </row>
    <row r="130" spans="13:13" ht="15.75" customHeight="1">
      <c r="M130" s="326"/>
    </row>
  </sheetData>
  <mergeCells count="31">
    <mergeCell ref="AC13:AE13"/>
    <mergeCell ref="CG12:CI12"/>
    <mergeCell ref="CJ12:CK12"/>
    <mergeCell ref="CM12:CO12"/>
    <mergeCell ref="CP12:CQ12"/>
    <mergeCell ref="CR11:CV11"/>
    <mergeCell ref="CR12:CT12"/>
    <mergeCell ref="CU12:CV12"/>
    <mergeCell ref="Y12:Z12"/>
    <mergeCell ref="AA12:AB12"/>
    <mergeCell ref="AL12:AM12"/>
    <mergeCell ref="AO12:AP12"/>
    <mergeCell ref="CB12:CD12"/>
    <mergeCell ref="CE12:CF12"/>
    <mergeCell ref="R12:S12"/>
    <mergeCell ref="Y11:Z11"/>
    <mergeCell ref="CB11:CF11"/>
    <mergeCell ref="CG11:CK11"/>
    <mergeCell ref="CM11:CQ11"/>
    <mergeCell ref="D4:P4"/>
    <mergeCell ref="D5:P5"/>
    <mergeCell ref="D6:P6"/>
    <mergeCell ref="D7:P7"/>
    <mergeCell ref="D11:D14"/>
    <mergeCell ref="E11:E14"/>
    <mergeCell ref="F11:K11"/>
    <mergeCell ref="L11:P11"/>
    <mergeCell ref="F12:H12"/>
    <mergeCell ref="I12:K12"/>
    <mergeCell ref="L12:N12"/>
    <mergeCell ref="O12:P12"/>
  </mergeCells>
  <pageMargins left="0.17" right="0.17" top="0.75" bottom="0.75" header="0.3" footer="0.3"/>
  <pageSetup paperSize="9" scale="43" orientation="portrait" r:id="rId1"/>
  <colBreaks count="1" manualBreakCount="1">
    <brk id="28" max="73" man="1"/>
  </colBreaks>
  <ignoredErrors>
    <ignoredError sqref="L39 L4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5C985-A9FB-48A0-96BC-11C37A3C103E}">
  <sheetPr>
    <tabColor rgb="FF00B050"/>
    <pageSetUpPr fitToPage="1"/>
  </sheetPr>
  <dimension ref="A1:BX74"/>
  <sheetViews>
    <sheetView showGridLines="0" tabSelected="1" showWhiteSpace="0" view="pageBreakPreview" topLeftCell="A27" zoomScale="116" zoomScaleNormal="90" zoomScaleSheetLayoutView="116" workbookViewId="0">
      <selection activeCell="D6" sqref="D6:P6"/>
    </sheetView>
  </sheetViews>
  <sheetFormatPr defaultColWidth="9.140625" defaultRowHeight="17.25"/>
  <cols>
    <col min="1" max="1" width="4.28515625" style="328" customWidth="1"/>
    <col min="2" max="2" width="23.5703125" style="328" customWidth="1"/>
    <col min="3" max="3" width="23.42578125" style="328" customWidth="1"/>
    <col min="4" max="4" width="19.7109375" style="328" customWidth="1"/>
    <col min="5" max="5" width="18.42578125" style="328" customWidth="1"/>
    <col min="6" max="6" width="19.5703125" style="328" customWidth="1"/>
    <col min="7" max="7" width="15.85546875" style="328" customWidth="1"/>
    <col min="8" max="8" width="27.85546875" style="328" customWidth="1"/>
    <col min="9" max="11" width="18.7109375" style="328" customWidth="1"/>
    <col min="12" max="12" width="20.7109375" style="328" customWidth="1"/>
    <col min="13" max="13" width="12.28515625" style="328" customWidth="1"/>
    <col min="14" max="75" width="9.140625" style="328"/>
    <col min="76" max="76" width="9.140625" style="335"/>
    <col min="77" max="16384" width="9.140625" style="328"/>
  </cols>
  <sheetData>
    <row r="1" spans="1:10">
      <c r="A1" s="327"/>
    </row>
    <row r="2" spans="1:10">
      <c r="A2" s="329"/>
    </row>
    <row r="3" spans="1:10">
      <c r="B3" s="330"/>
      <c r="C3" s="330"/>
      <c r="D3" s="330"/>
      <c r="E3" s="330"/>
      <c r="F3" s="330"/>
      <c r="G3" s="330"/>
      <c r="H3" s="330"/>
    </row>
    <row r="4" spans="1:10">
      <c r="B4" s="331" t="s">
        <v>112</v>
      </c>
      <c r="C4" s="330"/>
      <c r="D4" s="330"/>
      <c r="E4" s="330"/>
      <c r="F4" s="330"/>
      <c r="G4" s="330"/>
      <c r="H4" s="330"/>
    </row>
    <row r="5" spans="1:10">
      <c r="B5" s="327"/>
      <c r="C5" s="330"/>
      <c r="D5" s="330"/>
      <c r="E5" s="330"/>
      <c r="F5" s="330"/>
      <c r="G5" s="330"/>
      <c r="H5" s="330"/>
    </row>
    <row r="6" spans="1:10">
      <c r="B6" s="330"/>
      <c r="C6" s="330"/>
      <c r="D6" s="330"/>
      <c r="E6" s="330"/>
      <c r="F6" s="330"/>
      <c r="G6" s="330"/>
      <c r="H6" s="330"/>
    </row>
    <row r="7" spans="1:10" ht="127.5" customHeight="1">
      <c r="A7" s="332">
        <v>1</v>
      </c>
      <c r="B7" s="379" t="s">
        <v>113</v>
      </c>
      <c r="C7" s="379"/>
      <c r="D7" s="379"/>
      <c r="E7" s="379"/>
      <c r="F7" s="379"/>
      <c r="G7" s="379"/>
      <c r="H7" s="379"/>
    </row>
    <row r="8" spans="1:10" ht="150" hidden="1" customHeight="1">
      <c r="B8" s="379" t="s">
        <v>114</v>
      </c>
      <c r="C8" s="379"/>
      <c r="D8" s="379"/>
      <c r="E8" s="379"/>
      <c r="F8" s="379"/>
      <c r="G8" s="379"/>
      <c r="H8" s="379"/>
    </row>
    <row r="9" spans="1:10" ht="38.25" hidden="1" customHeight="1">
      <c r="B9" s="379" t="s">
        <v>115</v>
      </c>
      <c r="C9" s="379"/>
      <c r="D9" s="379"/>
      <c r="E9" s="379"/>
      <c r="F9" s="379"/>
      <c r="G9" s="379"/>
      <c r="H9" s="379"/>
    </row>
    <row r="10" spans="1:10" ht="82.5" hidden="1" customHeight="1">
      <c r="B10" s="380" t="s">
        <v>116</v>
      </c>
      <c r="C10" s="380"/>
      <c r="D10" s="380"/>
      <c r="E10" s="380"/>
      <c r="F10" s="380"/>
      <c r="G10" s="380"/>
      <c r="H10" s="380"/>
    </row>
    <row r="11" spans="1:10" ht="58.5" hidden="1" customHeight="1">
      <c r="B11" s="380" t="s">
        <v>117</v>
      </c>
      <c r="C11" s="380"/>
      <c r="D11" s="380"/>
      <c r="E11" s="380"/>
      <c r="F11" s="380"/>
      <c r="G11" s="380"/>
      <c r="H11" s="380"/>
    </row>
    <row r="12" spans="1:10" ht="209.25" hidden="1" customHeight="1">
      <c r="B12" s="379" t="s">
        <v>118</v>
      </c>
      <c r="C12" s="379"/>
      <c r="D12" s="379"/>
      <c r="E12" s="379"/>
      <c r="F12" s="379"/>
      <c r="G12" s="379"/>
      <c r="H12" s="379"/>
    </row>
    <row r="13" spans="1:10" ht="115.5" hidden="1" customHeight="1">
      <c r="B13" s="379" t="s">
        <v>119</v>
      </c>
      <c r="C13" s="379"/>
      <c r="D13" s="379"/>
      <c r="E13" s="379"/>
      <c r="F13" s="379"/>
      <c r="G13" s="379"/>
      <c r="H13" s="379"/>
    </row>
    <row r="14" spans="1:10" ht="100.5" hidden="1" customHeight="1">
      <c r="B14" s="379" t="s">
        <v>120</v>
      </c>
      <c r="C14" s="379"/>
      <c r="D14" s="379"/>
      <c r="E14" s="379"/>
      <c r="F14" s="379"/>
      <c r="G14" s="379"/>
      <c r="H14" s="379"/>
    </row>
    <row r="15" spans="1:10" ht="17.25" hidden="1" customHeight="1">
      <c r="B15" s="379" t="s">
        <v>121</v>
      </c>
      <c r="C15" s="379"/>
      <c r="D15" s="379"/>
      <c r="E15" s="379"/>
      <c r="F15" s="379"/>
      <c r="G15" s="379"/>
      <c r="H15" s="379"/>
      <c r="I15" s="333"/>
      <c r="J15" s="334"/>
    </row>
    <row r="16" spans="1:10" ht="104.25" customHeight="1">
      <c r="A16" s="332">
        <v>2</v>
      </c>
      <c r="B16" s="379" t="s">
        <v>122</v>
      </c>
      <c r="C16" s="379"/>
      <c r="D16" s="379"/>
      <c r="E16" s="379"/>
      <c r="F16" s="379"/>
      <c r="G16" s="379"/>
      <c r="H16" s="379"/>
      <c r="I16" s="333"/>
      <c r="J16" s="334"/>
    </row>
    <row r="17" spans="1:76" ht="15.75" hidden="1" customHeight="1">
      <c r="B17" s="379"/>
      <c r="C17" s="379"/>
      <c r="D17" s="379"/>
      <c r="E17" s="379"/>
      <c r="F17" s="379"/>
      <c r="G17" s="379"/>
      <c r="H17" s="379"/>
      <c r="I17" s="379"/>
      <c r="J17" s="379"/>
      <c r="K17" s="379"/>
      <c r="L17" s="379"/>
      <c r="M17" s="379"/>
    </row>
    <row r="18" spans="1:76" ht="192" hidden="1" customHeight="1">
      <c r="A18" s="328">
        <v>3</v>
      </c>
      <c r="B18" s="382" t="s">
        <v>123</v>
      </c>
      <c r="C18" s="382"/>
      <c r="D18" s="382"/>
      <c r="E18" s="382"/>
      <c r="F18" s="382"/>
      <c r="G18" s="382"/>
      <c r="H18" s="382"/>
      <c r="I18" s="337"/>
      <c r="J18" s="337"/>
      <c r="K18" s="337"/>
      <c r="L18" s="337"/>
      <c r="M18" s="337"/>
      <c r="N18" s="337"/>
      <c r="O18" s="337"/>
      <c r="P18" s="337"/>
      <c r="Q18" s="337"/>
      <c r="R18" s="337"/>
      <c r="S18" s="337"/>
      <c r="T18" s="337"/>
      <c r="U18" s="337"/>
      <c r="V18" s="337"/>
      <c r="W18" s="337"/>
      <c r="X18" s="337"/>
      <c r="Y18" s="337"/>
    </row>
    <row r="19" spans="1:76" ht="13.5" hidden="1" customHeight="1">
      <c r="B19" s="336"/>
      <c r="C19" s="336"/>
      <c r="D19" s="338" t="s">
        <v>124</v>
      </c>
      <c r="E19"/>
      <c r="F19" s="338"/>
      <c r="I19"/>
      <c r="J19"/>
      <c r="K19" s="337"/>
      <c r="L19" s="337"/>
      <c r="M19" s="337"/>
      <c r="N19" s="337"/>
      <c r="O19" s="337"/>
      <c r="P19" s="337"/>
      <c r="Q19" s="337"/>
      <c r="R19" s="337"/>
      <c r="S19" s="337"/>
      <c r="T19" s="337"/>
      <c r="U19" s="337"/>
      <c r="V19" s="337"/>
      <c r="W19" s="337"/>
      <c r="X19" s="337"/>
      <c r="Y19" s="337"/>
    </row>
    <row r="20" spans="1:76" s="339" customFormat="1" ht="16.5" hidden="1" customHeight="1">
      <c r="B20" s="383" t="s">
        <v>96</v>
      </c>
      <c r="C20" s="385" t="s">
        <v>125</v>
      </c>
      <c r="D20" s="386"/>
      <c r="I20"/>
      <c r="J20"/>
      <c r="BX20" s="340"/>
    </row>
    <row r="21" spans="1:76" s="339" customFormat="1" ht="14.25" hidden="1" customHeight="1">
      <c r="B21" s="384"/>
      <c r="C21" s="341" t="s">
        <v>126</v>
      </c>
      <c r="D21" s="341" t="s">
        <v>127</v>
      </c>
      <c r="I21"/>
      <c r="J21"/>
      <c r="BX21" s="340"/>
    </row>
    <row r="22" spans="1:76" s="339" customFormat="1" ht="16.5" hidden="1" customHeight="1">
      <c r="B22" s="342" t="s">
        <v>128</v>
      </c>
      <c r="C22" s="343">
        <v>25047</v>
      </c>
      <c r="D22" s="344">
        <v>25662.036030000003</v>
      </c>
      <c r="I22"/>
      <c r="J22"/>
      <c r="BX22" s="340"/>
    </row>
    <row r="23" spans="1:76" s="339" customFormat="1" ht="33" hidden="1" customHeight="1">
      <c r="B23" s="345" t="s">
        <v>129</v>
      </c>
      <c r="C23" s="346">
        <v>679</v>
      </c>
      <c r="D23" s="220" t="e">
        <f>'[3]Reg 33-P&amp;L Q4 FY26'!#REF!</f>
        <v>#REF!</v>
      </c>
      <c r="I23"/>
      <c r="J23"/>
      <c r="BX23" s="340"/>
    </row>
    <row r="24" spans="1:76" s="339" customFormat="1" ht="20.25" hidden="1" customHeight="1">
      <c r="C24" s="347"/>
      <c r="D24" s="347"/>
      <c r="E24" s="347"/>
      <c r="F24" s="347"/>
      <c r="G24" s="347"/>
      <c r="H24" s="347"/>
      <c r="I24" s="347"/>
      <c r="J24" s="347"/>
      <c r="O24" s="339">
        <v>282</v>
      </c>
      <c r="BX24" s="340"/>
    </row>
    <row r="25" spans="1:76" s="339" customFormat="1" ht="4.5" hidden="1" customHeight="1">
      <c r="BX25" s="340"/>
    </row>
    <row r="26" spans="1:76" ht="45" customHeight="1">
      <c r="A26" s="328">
        <v>3</v>
      </c>
      <c r="B26" s="387" t="s">
        <v>130</v>
      </c>
      <c r="C26" s="387"/>
      <c r="D26" s="387"/>
      <c r="E26" s="387"/>
      <c r="F26" s="387"/>
      <c r="G26" s="387"/>
      <c r="H26" s="387"/>
    </row>
    <row r="27" spans="1:76" ht="6.6" customHeight="1">
      <c r="B27" s="348"/>
      <c r="C27" s="348"/>
      <c r="D27" s="348"/>
      <c r="E27" s="348"/>
      <c r="F27" s="348"/>
      <c r="G27" s="348"/>
      <c r="H27" s="348"/>
    </row>
    <row r="28" spans="1:76" ht="21" customHeight="1">
      <c r="A28" s="328">
        <v>4</v>
      </c>
      <c r="B28" s="387" t="s">
        <v>131</v>
      </c>
      <c r="C28" s="387"/>
      <c r="D28" s="387"/>
      <c r="E28" s="387"/>
      <c r="F28" s="387"/>
      <c r="G28" s="387"/>
      <c r="H28" s="387"/>
    </row>
    <row r="29" spans="1:76" ht="21" customHeight="1">
      <c r="B29" s="348"/>
      <c r="C29" s="348"/>
      <c r="D29" s="348"/>
      <c r="E29" s="348"/>
      <c r="F29" s="348"/>
      <c r="G29" s="348"/>
      <c r="H29" s="348"/>
    </row>
    <row r="30" spans="1:76" ht="26.25" customHeight="1">
      <c r="B30" s="381"/>
      <c r="C30" s="381"/>
      <c r="D30" s="381"/>
      <c r="E30" s="381"/>
      <c r="F30" s="381"/>
      <c r="G30" s="381"/>
      <c r="H30" s="381"/>
    </row>
    <row r="31" spans="1:76" ht="6" customHeight="1">
      <c r="B31" s="348"/>
      <c r="C31" s="348"/>
      <c r="D31" s="348"/>
      <c r="E31" s="348"/>
      <c r="F31" s="348"/>
      <c r="G31" s="348"/>
      <c r="H31" s="348"/>
    </row>
    <row r="32" spans="1:76" ht="8.25" customHeight="1">
      <c r="B32" s="348"/>
      <c r="C32" s="348"/>
      <c r="D32" s="348"/>
      <c r="E32" s="348"/>
      <c r="F32" s="348"/>
      <c r="G32" s="348"/>
      <c r="H32" s="348"/>
    </row>
    <row r="33" spans="2:8" ht="23.1" customHeight="1">
      <c r="B33" s="339"/>
      <c r="C33" s="330"/>
      <c r="D33" s="330"/>
      <c r="E33" s="330"/>
      <c r="F33" s="330"/>
      <c r="G33" s="330"/>
      <c r="H33" s="330"/>
    </row>
    <row r="34" spans="2:8" ht="19.5" customHeight="1">
      <c r="B34" s="349"/>
      <c r="G34" s="349" t="s">
        <v>132</v>
      </c>
    </row>
    <row r="35" spans="2:8">
      <c r="B35" s="349"/>
      <c r="G35" s="349" t="s">
        <v>133</v>
      </c>
    </row>
    <row r="36" spans="2:8">
      <c r="B36" s="350"/>
      <c r="G36" s="351"/>
    </row>
    <row r="37" spans="2:8">
      <c r="B37" s="350"/>
    </row>
    <row r="40" spans="2:8">
      <c r="G40" s="352" t="s">
        <v>134</v>
      </c>
    </row>
    <row r="41" spans="2:8">
      <c r="B41" s="353"/>
      <c r="G41" s="352" t="s">
        <v>135</v>
      </c>
    </row>
    <row r="42" spans="2:8" ht="15.75" hidden="1" customHeight="1">
      <c r="B42" s="354"/>
      <c r="G42" s="354" t="s">
        <v>136</v>
      </c>
    </row>
    <row r="43" spans="2:8">
      <c r="B43" s="354"/>
      <c r="G43" s="354" t="s">
        <v>137</v>
      </c>
    </row>
    <row r="46" spans="2:8">
      <c r="B46" s="388"/>
      <c r="C46" s="388"/>
      <c r="D46" s="388"/>
      <c r="E46" s="388"/>
      <c r="F46" s="388"/>
      <c r="G46" s="388"/>
      <c r="H46" s="388"/>
    </row>
    <row r="48" spans="2:8" ht="51.75" customHeight="1">
      <c r="B48" s="389"/>
      <c r="C48" s="389"/>
      <c r="D48" s="389"/>
      <c r="E48" s="389"/>
      <c r="F48" s="389"/>
      <c r="G48" s="389"/>
      <c r="H48" s="389"/>
    </row>
    <row r="50" spans="2:10" ht="54" hidden="1" customHeight="1">
      <c r="B50" s="389" t="s">
        <v>138</v>
      </c>
      <c r="C50" s="389"/>
      <c r="D50" s="389"/>
      <c r="E50" s="389"/>
      <c r="F50" s="389"/>
      <c r="G50" s="389"/>
      <c r="H50" s="389"/>
    </row>
    <row r="51" spans="2:10" ht="16.5" hidden="1" customHeight="1">
      <c r="B51" s="389" t="s">
        <v>139</v>
      </c>
      <c r="C51" s="389"/>
      <c r="D51" s="389"/>
      <c r="E51" s="389"/>
      <c r="F51" s="389"/>
      <c r="G51" s="389"/>
      <c r="H51" s="389"/>
    </row>
    <row r="52" spans="2:10" ht="54.75" hidden="1" customHeight="1">
      <c r="B52" s="389" t="s">
        <v>140</v>
      </c>
      <c r="C52" s="389"/>
      <c r="D52" s="389"/>
      <c r="E52" s="389"/>
      <c r="F52" s="389"/>
      <c r="G52" s="389"/>
      <c r="H52" s="389"/>
      <c r="J52" s="355"/>
    </row>
    <row r="53" spans="2:10" ht="63" hidden="1" customHeight="1"/>
    <row r="54" spans="2:10" ht="42" hidden="1" customHeight="1"/>
    <row r="55" spans="2:10" ht="16.5" hidden="1" customHeight="1"/>
    <row r="56" spans="2:10" ht="16.5" hidden="1" customHeight="1">
      <c r="B56" s="356">
        <v>44586</v>
      </c>
      <c r="C56" s="356">
        <v>44615</v>
      </c>
      <c r="D56" s="356"/>
      <c r="E56" s="356"/>
      <c r="F56" s="356">
        <v>44645</v>
      </c>
    </row>
    <row r="57" spans="2:10" ht="16.5" hidden="1" customHeight="1">
      <c r="B57" s="357"/>
      <c r="C57" s="357"/>
      <c r="D57" s="357"/>
      <c r="E57" s="357"/>
      <c r="F57" s="357"/>
    </row>
    <row r="58" spans="2:10" ht="16.5" hidden="1" customHeight="1">
      <c r="B58" s="357">
        <f>233797</f>
        <v>233797</v>
      </c>
      <c r="C58" s="357">
        <v>27612</v>
      </c>
      <c r="D58" s="357"/>
      <c r="E58" s="357"/>
      <c r="F58" s="357">
        <v>29000</v>
      </c>
      <c r="G58" s="328">
        <v>201</v>
      </c>
      <c r="J58" s="216">
        <f t="shared" ref="J58" si="0">J49</f>
        <v>0</v>
      </c>
    </row>
    <row r="59" spans="2:10" ht="16.5" hidden="1" customHeight="1">
      <c r="F59" s="327">
        <f>SUM(B58:F58)</f>
        <v>290409</v>
      </c>
    </row>
    <row r="60" spans="2:10" ht="16.5" hidden="1" customHeight="1"/>
    <row r="61" spans="2:10" ht="16.5" hidden="1" customHeight="1"/>
    <row r="62" spans="2:10" ht="18.75">
      <c r="G62" s="328">
        <v>-93</v>
      </c>
      <c r="J62" s="216">
        <f t="array" ref="J62">SUM(ROUND(J52:J55,0))</f>
        <v>0</v>
      </c>
    </row>
    <row r="66" spans="5:10" ht="18.75">
      <c r="G66" s="328">
        <v>108</v>
      </c>
      <c r="J66" s="236">
        <f t="shared" ref="J66" si="1">J56</f>
        <v>0</v>
      </c>
    </row>
    <row r="74" spans="5:10">
      <c r="E74" s="328" cm="1">
        <f t="array" ref="E74">SUM(ROUND(E68:E73,0))+1</f>
        <v>1</v>
      </c>
    </row>
  </sheetData>
  <mergeCells count="23">
    <mergeCell ref="B46:H46"/>
    <mergeCell ref="B48:H48"/>
    <mergeCell ref="B50:H50"/>
    <mergeCell ref="B51:H51"/>
    <mergeCell ref="B52:H52"/>
    <mergeCell ref="B30:H30"/>
    <mergeCell ref="B13:H13"/>
    <mergeCell ref="B14:H14"/>
    <mergeCell ref="B15:H15"/>
    <mergeCell ref="B16:H16"/>
    <mergeCell ref="B17:H17"/>
    <mergeCell ref="B18:H18"/>
    <mergeCell ref="B20:B21"/>
    <mergeCell ref="C20:D20"/>
    <mergeCell ref="B26:H26"/>
    <mergeCell ref="B28:H28"/>
    <mergeCell ref="I17:M17"/>
    <mergeCell ref="B7:H7"/>
    <mergeCell ref="B8:H8"/>
    <mergeCell ref="B9:H9"/>
    <mergeCell ref="B10:H10"/>
    <mergeCell ref="B11:H11"/>
    <mergeCell ref="B12:H12"/>
  </mergeCells>
  <pageMargins left="0.17" right="0.17" top="0.75" bottom="0.75" header="0.3" footer="0.3"/>
  <pageSetup paperSize="9" scale="67" orientation="portrait" r:id="rId1"/>
  <rowBreaks count="1" manualBreakCount="1">
    <brk id="13"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Reg 33-P&amp;L Q4 FY26</vt:lpstr>
      <vt:lpstr>Reg 33-notes Q4 FY26</vt:lpstr>
      <vt:lpstr>'Reg 33-notes Q4 FY26'!Print_Area</vt:lpstr>
      <vt:lpstr>'Reg 33-P&amp;L Q4 FY26'!Print_Area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Vikram Jain</dc:creator>
  <cp:lastModifiedBy>Hemal Rathod</cp:lastModifiedBy>
  <cp:lastPrinted>2026-07-27T06:47:35Z</cp:lastPrinted>
  <dcterms:created xsi:type="dcterms:W3CDTF">2026-07-23T14:45:46Z</dcterms:created>
  <dcterms:modified xsi:type="dcterms:W3CDTF">2026-07-27T15:59:54Z</dcterms:modified>
</cp:coreProperties>
</file>