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FO\UFO 19-20\Q2\Final Financials\New Auditor\Sent to viren\"/>
    </mc:Choice>
  </mc:AlternateContent>
  <bookViews>
    <workbookView xWindow="0" yWindow="0" windowWidth="20490" windowHeight="7650"/>
  </bookViews>
  <sheets>
    <sheet name="Reg 33-BS Sep 19 VP " sheetId="1" r:id="rId1"/>
    <sheet name="Reg 33-P&amp;L Sep 19 VP" sheetId="2" r:id="rId2"/>
    <sheet name="Reg 33 Cash flow Sep 19 VP" sheetId="3" r:id="rId3"/>
    <sheet name="Reg 33-notes Sep 19"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 localSheetId="2">[1]Projects!#REF!</definedName>
    <definedName name="\a" localSheetId="0">[1]Projects!#REF!</definedName>
    <definedName name="\a" localSheetId="3">[1]Projects!#REF!</definedName>
    <definedName name="\a" localSheetId="1">[1]Projects!#REF!</definedName>
    <definedName name="\a">[1]Projects!#REF!</definedName>
    <definedName name="\C" localSheetId="2">[2]CON!#REF!</definedName>
    <definedName name="\C" localSheetId="0">[2]CON!#REF!</definedName>
    <definedName name="\C" localSheetId="3">[2]CON!#REF!</definedName>
    <definedName name="\C" localSheetId="1">[2]CON!#REF!</definedName>
    <definedName name="\C">[2]CON!#REF!</definedName>
    <definedName name="\D" localSheetId="2">[2]CON!#REF!</definedName>
    <definedName name="\D" localSheetId="0">[2]CON!#REF!</definedName>
    <definedName name="\D" localSheetId="3">[2]CON!#REF!</definedName>
    <definedName name="\D" localSheetId="1">[2]CON!#REF!</definedName>
    <definedName name="\D">[2]CON!#REF!</definedName>
    <definedName name="\q" localSheetId="2">[3]RGIL!#REF!</definedName>
    <definedName name="\q" localSheetId="0">[3]RGIL!#REF!</definedName>
    <definedName name="\q" localSheetId="3">[3]RGIL!#REF!</definedName>
    <definedName name="\q" localSheetId="1">[3]RGIL!#REF!</definedName>
    <definedName name="\q">[3]RGIL!#REF!</definedName>
    <definedName name="\s" localSheetId="2">[3]RGIL!#REF!</definedName>
    <definedName name="\s" localSheetId="0">[3]RGIL!#REF!</definedName>
    <definedName name="\s" localSheetId="3">[3]RGIL!#REF!</definedName>
    <definedName name="\s" localSheetId="1">[3]RGIL!#REF!</definedName>
    <definedName name="\s">[3]RGIL!#REF!</definedName>
    <definedName name="\v" localSheetId="2">'[4]0102-obdata'!#REF!</definedName>
    <definedName name="\v" localSheetId="0">'[4]0102-obdata'!#REF!</definedName>
    <definedName name="\v" localSheetId="3">'[4]0102-obdata'!#REF!</definedName>
    <definedName name="\v" localSheetId="1">'[4]0102-obdata'!#REF!</definedName>
    <definedName name="\v">'[4]0102-obdata'!#REF!</definedName>
    <definedName name="\x" localSheetId="2">'[4]0102-obdata'!#REF!</definedName>
    <definedName name="\x" localSheetId="0">'[4]0102-obdata'!#REF!</definedName>
    <definedName name="\x" localSheetId="3">'[4]0102-obdata'!#REF!</definedName>
    <definedName name="\x" localSheetId="1">'[4]0102-obdata'!#REF!</definedName>
    <definedName name="\x">'[4]0102-obdata'!#REF!</definedName>
    <definedName name="\z">[1]Projects!$IS$7931</definedName>
    <definedName name="__________cap10" localSheetId="2">'[5]Input Target Firm'!#REF!</definedName>
    <definedName name="__________cap10" localSheetId="0">'[5]Input Target Firm'!#REF!</definedName>
    <definedName name="__________cap10" localSheetId="3">'[5]Input Target Firm'!#REF!</definedName>
    <definedName name="__________cap10" localSheetId="1">'[5]Input Target Firm'!#REF!</definedName>
    <definedName name="__________cap10">'[5]Input Target Firm'!#REF!</definedName>
    <definedName name="__________cap11" localSheetId="2">'[5]Input Combined Firm'!#REF!</definedName>
    <definedName name="__________cap11" localSheetId="0">'[5]Input Combined Firm'!#REF!</definedName>
    <definedName name="__________cap11" localSheetId="3">'[5]Input Combined Firm'!#REF!</definedName>
    <definedName name="__________cap11" localSheetId="1">'[5]Input Combined Firm'!#REF!</definedName>
    <definedName name="__________cap11">'[5]Input Combined Firm'!#REF!</definedName>
    <definedName name="__________cap12" localSheetId="2">'[5]Input Combined Firm'!#REF!</definedName>
    <definedName name="__________cap12" localSheetId="0">'[5]Input Combined Firm'!#REF!</definedName>
    <definedName name="__________cap12" localSheetId="3">'[5]Input Combined Firm'!#REF!</definedName>
    <definedName name="__________cap12" localSheetId="1">'[5]Input Combined Firm'!#REF!</definedName>
    <definedName name="__________cap12">'[5]Input Combined Firm'!#REF!</definedName>
    <definedName name="__________cap13" localSheetId="2">'[5]Input Combined Firm'!#REF!</definedName>
    <definedName name="__________cap13" localSheetId="0">'[5]Input Combined Firm'!#REF!</definedName>
    <definedName name="__________cap13" localSheetId="3">'[5]Input Combined Firm'!#REF!</definedName>
    <definedName name="__________cap13" localSheetId="1">'[5]Input Combined Firm'!#REF!</definedName>
    <definedName name="__________cap13">'[5]Input Combined Firm'!#REF!</definedName>
    <definedName name="__________cap14" localSheetId="2">'[5]Input Combined Firm'!#REF!</definedName>
    <definedName name="__________cap14" localSheetId="0">'[5]Input Combined Firm'!#REF!</definedName>
    <definedName name="__________cap14" localSheetId="3">'[5]Input Combined Firm'!#REF!</definedName>
    <definedName name="__________cap14" localSheetId="1">'[5]Input Combined Firm'!#REF!</definedName>
    <definedName name="__________cap14">'[5]Input Combined Firm'!#REF!</definedName>
    <definedName name="__________cap15" localSheetId="2">'[5]Input Combined Firm'!#REF!</definedName>
    <definedName name="__________cap15" localSheetId="0">'[5]Input Combined Firm'!#REF!</definedName>
    <definedName name="__________cap15" localSheetId="3">'[5]Input Combined Firm'!#REF!</definedName>
    <definedName name="__________cap15" localSheetId="1">'[5]Input Combined Firm'!#REF!</definedName>
    <definedName name="__________cap15">'[5]Input Combined Firm'!#REF!</definedName>
    <definedName name="__________cap6" localSheetId="2">'[5]Input Target Firm'!#REF!</definedName>
    <definedName name="__________cap6" localSheetId="0">'[5]Input Target Firm'!#REF!</definedName>
    <definedName name="__________cap6" localSheetId="3">'[5]Input Target Firm'!#REF!</definedName>
    <definedName name="__________cap6" localSheetId="1">'[5]Input Target Firm'!#REF!</definedName>
    <definedName name="__________cap6">'[5]Input Target Firm'!#REF!</definedName>
    <definedName name="__________cap7" localSheetId="2">'[5]Input Target Firm'!#REF!</definedName>
    <definedName name="__________cap7" localSheetId="0">'[5]Input Target Firm'!#REF!</definedName>
    <definedName name="__________cap7" localSheetId="3">'[5]Input Target Firm'!#REF!</definedName>
    <definedName name="__________cap7" localSheetId="1">'[5]Input Target Firm'!#REF!</definedName>
    <definedName name="__________cap7">'[5]Input Target Firm'!#REF!</definedName>
    <definedName name="__________cap8" localSheetId="2">'[5]Input Target Firm'!#REF!</definedName>
    <definedName name="__________cap8" localSheetId="0">'[5]Input Target Firm'!#REF!</definedName>
    <definedName name="__________cap8" localSheetId="3">'[5]Input Target Firm'!#REF!</definedName>
    <definedName name="__________cap8" localSheetId="1">'[5]Input Target Firm'!#REF!</definedName>
    <definedName name="__________cap8">'[5]Input Target Firm'!#REF!</definedName>
    <definedName name="__________cap9" localSheetId="2">'[5]Input Target Firm'!#REF!</definedName>
    <definedName name="__________cap9" localSheetId="0">'[5]Input Target Firm'!#REF!</definedName>
    <definedName name="__________cap9" localSheetId="3">'[5]Input Target Firm'!#REF!</definedName>
    <definedName name="__________cap9" localSheetId="1">'[5]Input Target Firm'!#REF!</definedName>
    <definedName name="__________cap9">'[5]Input Target Firm'!#REF!</definedName>
    <definedName name="__________GBP1" localSheetId="2">'[6]Oversea drs 30.11.05'!#REF!,'[6]Oversea drs 30.11.05'!$M$19:$M$23,'[6]Oversea drs 30.11.05'!#REF!,'[6]Oversea drs 30.11.05'!#REF!,'[6]Oversea drs 30.11.05'!#REF!,'[6]Oversea drs 30.11.05'!#REF!</definedName>
    <definedName name="__________GBP1" localSheetId="0">'[6]Oversea drs 30.11.05'!#REF!,'[6]Oversea drs 30.11.05'!$M$19:$M$23,'[6]Oversea drs 30.11.05'!#REF!,'[6]Oversea drs 30.11.05'!#REF!,'[6]Oversea drs 30.11.05'!#REF!,'[6]Oversea drs 30.11.05'!#REF!</definedName>
    <definedName name="__________GBP1" localSheetId="3">'[6]Oversea drs 30.11.05'!#REF!,'[6]Oversea drs 30.11.05'!$M$19:$M$23,'[6]Oversea drs 30.11.05'!#REF!,'[6]Oversea drs 30.11.05'!#REF!,'[6]Oversea drs 30.11.05'!#REF!,'[6]Oversea drs 30.11.05'!#REF!</definedName>
    <definedName name="__________GBP1" localSheetId="1">'[6]Oversea drs 30.11.05'!#REF!,'[6]Oversea drs 30.11.05'!$M$19:$M$23,'[6]Oversea drs 30.11.05'!#REF!,'[6]Oversea drs 30.11.05'!#REF!,'[6]Oversea drs 30.11.05'!#REF!,'[6]Oversea drs 30.11.05'!#REF!</definedName>
    <definedName name="__________GBP1">'[6]Oversea drs 30.11.05'!#REF!,'[6]Oversea drs 30.11.05'!$M$19:$M$23,'[6]Oversea drs 30.11.05'!#REF!,'[6]Oversea drs 30.11.05'!#REF!,'[6]Oversea drs 30.11.05'!#REF!,'[6]Oversea drs 30.11.05'!#REF!</definedName>
    <definedName name="__________gfa11" localSheetId="2">'[5]Input Combined Firm'!#REF!</definedName>
    <definedName name="__________gfa11" localSheetId="0">'[5]Input Combined Firm'!#REF!</definedName>
    <definedName name="__________gfa11" localSheetId="3">'[5]Input Combined Firm'!#REF!</definedName>
    <definedName name="__________gfa11" localSheetId="1">'[5]Input Combined Firm'!#REF!</definedName>
    <definedName name="__________gfa11">'[5]Input Combined Firm'!#REF!</definedName>
    <definedName name="__________gfa12" localSheetId="2">'[5]Input Combined Firm'!#REF!</definedName>
    <definedName name="__________gfa12" localSheetId="0">'[5]Input Combined Firm'!#REF!</definedName>
    <definedName name="__________gfa12" localSheetId="3">'[5]Input Combined Firm'!#REF!</definedName>
    <definedName name="__________gfa12" localSheetId="1">'[5]Input Combined Firm'!#REF!</definedName>
    <definedName name="__________gfa12">'[5]Input Combined Firm'!#REF!</definedName>
    <definedName name="__________gfa13" localSheetId="2">'[5]Input Combined Firm'!#REF!</definedName>
    <definedName name="__________gfa13" localSheetId="0">'[5]Input Combined Firm'!#REF!</definedName>
    <definedName name="__________gfa13" localSheetId="3">'[5]Input Combined Firm'!#REF!</definedName>
    <definedName name="__________gfa13" localSheetId="1">'[5]Input Combined Firm'!#REF!</definedName>
    <definedName name="__________gfa13">'[5]Input Combined Firm'!#REF!</definedName>
    <definedName name="__________gfa14" localSheetId="2">'[5]Input Combined Firm'!#REF!</definedName>
    <definedName name="__________gfa14" localSheetId="0">'[5]Input Combined Firm'!#REF!</definedName>
    <definedName name="__________gfa14" localSheetId="3">'[5]Input Combined Firm'!#REF!</definedName>
    <definedName name="__________gfa14" localSheetId="1">'[5]Input Combined Firm'!#REF!</definedName>
    <definedName name="__________gfa14">'[5]Input Combined Firm'!#REF!</definedName>
    <definedName name="__________gfa15" localSheetId="2">'[5]Input Combined Firm'!#REF!</definedName>
    <definedName name="__________gfa15" localSheetId="0">'[5]Input Combined Firm'!#REF!</definedName>
    <definedName name="__________gfa15" localSheetId="3">'[5]Input Combined Firm'!#REF!</definedName>
    <definedName name="__________gfa15" localSheetId="1">'[5]Input Combined Firm'!#REF!</definedName>
    <definedName name="__________gfa15">'[5]Input Combined Firm'!#REF!</definedName>
    <definedName name="__________gfa6" localSheetId="2">'[5]Input Target Firm'!#REF!</definedName>
    <definedName name="__________gfa6" localSheetId="0">'[5]Input Target Firm'!#REF!</definedName>
    <definedName name="__________gfa6" localSheetId="3">'[5]Input Target Firm'!#REF!</definedName>
    <definedName name="__________gfa6" localSheetId="1">'[5]Input Target Firm'!#REF!</definedName>
    <definedName name="__________gfa6">'[5]Input Target Firm'!#REF!</definedName>
    <definedName name="__________gfa7" localSheetId="2">'[5]Input Target Firm'!#REF!</definedName>
    <definedName name="__________gfa7" localSheetId="0">'[5]Input Target Firm'!#REF!</definedName>
    <definedName name="__________gfa7" localSheetId="3">'[5]Input Target Firm'!#REF!</definedName>
    <definedName name="__________gfa7" localSheetId="1">'[5]Input Target Firm'!#REF!</definedName>
    <definedName name="__________gfa7">'[5]Input Target Firm'!#REF!</definedName>
    <definedName name="__________gfa8" localSheetId="2">'[5]Input Target Firm'!#REF!</definedName>
    <definedName name="__________gfa8" localSheetId="0">'[5]Input Target Firm'!#REF!</definedName>
    <definedName name="__________gfa8" localSheetId="3">'[5]Input Target Firm'!#REF!</definedName>
    <definedName name="__________gfa8" localSheetId="1">'[5]Input Target Firm'!#REF!</definedName>
    <definedName name="__________gfa8">'[5]Input Target Firm'!#REF!</definedName>
    <definedName name="__________gfa9" localSheetId="2">'[5]Input Target Firm'!#REF!</definedName>
    <definedName name="__________gfa9" localSheetId="0">'[5]Input Target Firm'!#REF!</definedName>
    <definedName name="__________gfa9" localSheetId="3">'[5]Input Target Firm'!#REF!</definedName>
    <definedName name="__________gfa9" localSheetId="1">'[5]Input Target Firm'!#REF!</definedName>
    <definedName name="__________gfa9">'[5]Input Target Firm'!#REF!</definedName>
    <definedName name="__________inv3" localSheetId="2">'[5]Input Target Firm'!#REF!</definedName>
    <definedName name="__________inv3" localSheetId="0">'[5]Input Target Firm'!#REF!</definedName>
    <definedName name="__________inv3" localSheetId="3">'[5]Input Target Firm'!#REF!</definedName>
    <definedName name="__________inv3" localSheetId="1">'[5]Input Target Firm'!#REF!</definedName>
    <definedName name="__________inv3">'[5]Input Target Firm'!#REF!</definedName>
    <definedName name="__________inv4" localSheetId="2">'[5]Input Target Firm'!#REF!</definedName>
    <definedName name="__________inv4" localSheetId="0">'[5]Input Target Firm'!#REF!</definedName>
    <definedName name="__________inv4" localSheetId="3">'[5]Input Target Firm'!#REF!</definedName>
    <definedName name="__________inv4" localSheetId="1">'[5]Input Target Firm'!#REF!</definedName>
    <definedName name="__________inv4">'[5]Input Target Firm'!#REF!</definedName>
    <definedName name="__________inv5" localSheetId="2">'[5]Input Combined Firm'!#REF!</definedName>
    <definedName name="__________inv5" localSheetId="0">'[5]Input Combined Firm'!#REF!</definedName>
    <definedName name="__________inv5" localSheetId="3">'[5]Input Combined Firm'!#REF!</definedName>
    <definedName name="__________inv5" localSheetId="1">'[5]Input Combined Firm'!#REF!</definedName>
    <definedName name="__________inv5">'[5]Input Combined Firm'!#REF!</definedName>
    <definedName name="__________inv6" localSheetId="2">'[5]Input Combined Firm'!#REF!</definedName>
    <definedName name="__________inv6" localSheetId="0">'[5]Input Combined Firm'!#REF!</definedName>
    <definedName name="__________inv6" localSheetId="3">'[5]Input Combined Firm'!#REF!</definedName>
    <definedName name="__________inv6" localSheetId="1">'[5]Input Combined Firm'!#REF!</definedName>
    <definedName name="__________inv6">'[5]Input Combined Firm'!#REF!</definedName>
    <definedName name="__________nfa10" localSheetId="2">'[5]Input Target Firm'!#REF!</definedName>
    <definedName name="__________nfa10" localSheetId="0">'[5]Input Target Firm'!#REF!</definedName>
    <definedName name="__________nfa10" localSheetId="3">'[5]Input Target Firm'!#REF!</definedName>
    <definedName name="__________nfa10" localSheetId="1">'[5]Input Target Firm'!#REF!</definedName>
    <definedName name="__________nfa10">'[5]Input Target Firm'!#REF!</definedName>
    <definedName name="__________nfa11" localSheetId="2">'[5]Input Combined Firm'!#REF!</definedName>
    <definedName name="__________nfa11" localSheetId="0">'[5]Input Combined Firm'!#REF!</definedName>
    <definedName name="__________nfa11" localSheetId="3">'[5]Input Combined Firm'!#REF!</definedName>
    <definedName name="__________nfa11" localSheetId="1">'[5]Input Combined Firm'!#REF!</definedName>
    <definedName name="__________nfa11">'[5]Input Combined Firm'!#REF!</definedName>
    <definedName name="__________nfa12" localSheetId="2">'[5]Input Combined Firm'!#REF!</definedName>
    <definedName name="__________nfa12" localSheetId="0">'[5]Input Combined Firm'!#REF!</definedName>
    <definedName name="__________nfa12" localSheetId="3">'[5]Input Combined Firm'!#REF!</definedName>
    <definedName name="__________nfa12" localSheetId="1">'[5]Input Combined Firm'!#REF!</definedName>
    <definedName name="__________nfa12">'[5]Input Combined Firm'!#REF!</definedName>
    <definedName name="__________nfa13" localSheetId="2">'[5]Input Combined Firm'!#REF!</definedName>
    <definedName name="__________nfa13" localSheetId="0">'[5]Input Combined Firm'!#REF!</definedName>
    <definedName name="__________nfa13" localSheetId="3">'[5]Input Combined Firm'!#REF!</definedName>
    <definedName name="__________nfa13" localSheetId="1">'[5]Input Combined Firm'!#REF!</definedName>
    <definedName name="__________nfa13">'[5]Input Combined Firm'!#REF!</definedName>
    <definedName name="__________nfa14" localSheetId="2">'[5]Input Combined Firm'!#REF!</definedName>
    <definedName name="__________nfa14" localSheetId="0">'[5]Input Combined Firm'!#REF!</definedName>
    <definedName name="__________nfa14" localSheetId="3">'[5]Input Combined Firm'!#REF!</definedName>
    <definedName name="__________nfa14" localSheetId="1">'[5]Input Combined Firm'!#REF!</definedName>
    <definedName name="__________nfa14">'[5]Input Combined Firm'!#REF!</definedName>
    <definedName name="__________nfa15" localSheetId="2">'[5]Input Combined Firm'!#REF!</definedName>
    <definedName name="__________nfa15" localSheetId="0">'[5]Input Combined Firm'!#REF!</definedName>
    <definedName name="__________nfa15" localSheetId="3">'[5]Input Combined Firm'!#REF!</definedName>
    <definedName name="__________nfa15" localSheetId="1">'[5]Input Combined Firm'!#REF!</definedName>
    <definedName name="__________nfa15">'[5]Input Combined Firm'!#REF!</definedName>
    <definedName name="__________nfa6" localSheetId="2">'[5]Input Target Firm'!#REF!</definedName>
    <definedName name="__________nfa6" localSheetId="0">'[5]Input Target Firm'!#REF!</definedName>
    <definedName name="__________nfa6" localSheetId="3">'[5]Input Target Firm'!#REF!</definedName>
    <definedName name="__________nfa6" localSheetId="1">'[5]Input Target Firm'!#REF!</definedName>
    <definedName name="__________nfa6">'[5]Input Target Firm'!#REF!</definedName>
    <definedName name="__________nfa7" localSheetId="2">'[5]Input Target Firm'!#REF!</definedName>
    <definedName name="__________nfa7" localSheetId="0">'[5]Input Target Firm'!#REF!</definedName>
    <definedName name="__________nfa7" localSheetId="3">'[5]Input Target Firm'!#REF!</definedName>
    <definedName name="__________nfa7" localSheetId="1">'[5]Input Target Firm'!#REF!</definedName>
    <definedName name="__________nfa7">'[5]Input Target Firm'!#REF!</definedName>
    <definedName name="__________nfa8" localSheetId="2">'[5]Input Target Firm'!#REF!</definedName>
    <definedName name="__________nfa8" localSheetId="0">'[5]Input Target Firm'!#REF!</definedName>
    <definedName name="__________nfa8" localSheetId="3">'[5]Input Target Firm'!#REF!</definedName>
    <definedName name="__________nfa8" localSheetId="1">'[5]Input Target Firm'!#REF!</definedName>
    <definedName name="__________nfa8">'[5]Input Target Firm'!#REF!</definedName>
    <definedName name="__________nfa9" localSheetId="2">'[5]Input Target Firm'!#REF!</definedName>
    <definedName name="__________nfa9" localSheetId="0">'[5]Input Target Firm'!#REF!</definedName>
    <definedName name="__________nfa9" localSheetId="3">'[5]Input Target Firm'!#REF!</definedName>
    <definedName name="__________nfa9" localSheetId="1">'[5]Input Target Firm'!#REF!</definedName>
    <definedName name="__________nfa9">'[5]Input Target Firm'!#REF!</definedName>
    <definedName name="__________owc3" localSheetId="2">'[5]Input Target Firm'!#REF!</definedName>
    <definedName name="__________owc3" localSheetId="0">'[5]Input Target Firm'!#REF!</definedName>
    <definedName name="__________owc3" localSheetId="3">'[5]Input Target Firm'!#REF!</definedName>
    <definedName name="__________owc3" localSheetId="1">'[5]Input Target Firm'!#REF!</definedName>
    <definedName name="__________owc3">'[5]Input Target Firm'!#REF!</definedName>
    <definedName name="__________owc4" localSheetId="2">'[5]Input Target Firm'!#REF!</definedName>
    <definedName name="__________owc4" localSheetId="0">'[5]Input Target Firm'!#REF!</definedName>
    <definedName name="__________owc4" localSheetId="3">'[5]Input Target Firm'!#REF!</definedName>
    <definedName name="__________owc4" localSheetId="1">'[5]Input Target Firm'!#REF!</definedName>
    <definedName name="__________owc4">'[5]Input Target Firm'!#REF!</definedName>
    <definedName name="__________owc5" localSheetId="2">'[5]Input Combined Firm'!#REF!</definedName>
    <definedName name="__________owc5" localSheetId="0">'[5]Input Combined Firm'!#REF!</definedName>
    <definedName name="__________owc5" localSheetId="3">'[5]Input Combined Firm'!#REF!</definedName>
    <definedName name="__________owc5" localSheetId="1">'[5]Input Combined Firm'!#REF!</definedName>
    <definedName name="__________owc5">'[5]Input Combined Firm'!#REF!</definedName>
    <definedName name="__________owc6" localSheetId="2">'[5]Input Combined Firm'!#REF!</definedName>
    <definedName name="__________owc6" localSheetId="0">'[5]Input Combined Firm'!#REF!</definedName>
    <definedName name="__________owc6" localSheetId="3">'[5]Input Combined Firm'!#REF!</definedName>
    <definedName name="__________owc6" localSheetId="1">'[5]Input Combined Firm'!#REF!</definedName>
    <definedName name="__________owc6">'[5]Input Combined Firm'!#REF!</definedName>
    <definedName name="__________ps2" localSheetId="2">'[5]Input Target Firm'!#REF!</definedName>
    <definedName name="__________ps2" localSheetId="0">'[5]Input Target Firm'!#REF!</definedName>
    <definedName name="__________ps2" localSheetId="3">'[5]Input Target Firm'!#REF!</definedName>
    <definedName name="__________ps2" localSheetId="1">'[5]Input Target Firm'!#REF!</definedName>
    <definedName name="__________ps2">'[5]Input Target Firm'!#REF!</definedName>
    <definedName name="__________ps3" localSheetId="2">'[5]Input Combined Firm'!#REF!</definedName>
    <definedName name="__________ps3" localSheetId="0">'[5]Input Combined Firm'!#REF!</definedName>
    <definedName name="__________ps3" localSheetId="3">'[5]Input Combined Firm'!#REF!</definedName>
    <definedName name="__________ps3" localSheetId="1">'[5]Input Combined Firm'!#REF!</definedName>
    <definedName name="__________ps3">'[5]Input Combined Firm'!#REF!</definedName>
    <definedName name="__________res1" localSheetId="2">'[5]Input Acq Firm'!#REF!</definedName>
    <definedName name="__________res1" localSheetId="0">'[5]Input Acq Firm'!#REF!</definedName>
    <definedName name="__________res1" localSheetId="3">'[5]Input Acq Firm'!#REF!</definedName>
    <definedName name="__________res1" localSheetId="1">'[5]Input Acq Firm'!#REF!</definedName>
    <definedName name="__________res1">'[5]Input Acq Firm'!#REF!</definedName>
    <definedName name="__________res2" localSheetId="2">'[5]Input Target Firm'!#REF!</definedName>
    <definedName name="__________res2" localSheetId="0">'[5]Input Target Firm'!#REF!</definedName>
    <definedName name="__________res2" localSheetId="3">'[5]Input Target Firm'!#REF!</definedName>
    <definedName name="__________res2" localSheetId="1">'[5]Input Target Firm'!#REF!</definedName>
    <definedName name="__________res2">'[5]Input Target Firm'!#REF!</definedName>
    <definedName name="__________res3" localSheetId="2">'[5]Input Combined Firm'!#REF!</definedName>
    <definedName name="__________res3" localSheetId="0">'[5]Input Combined Firm'!#REF!</definedName>
    <definedName name="__________res3" localSheetId="3">'[5]Input Combined Firm'!#REF!</definedName>
    <definedName name="__________res3" localSheetId="1">'[5]Input Combined Firm'!#REF!</definedName>
    <definedName name="__________res3">'[5]Input Combined Firm'!#REF!</definedName>
    <definedName name="__________slm14" localSheetId="2">'[5]Input Combined Firm'!#REF!</definedName>
    <definedName name="__________slm14" localSheetId="0">'[5]Input Combined Firm'!#REF!</definedName>
    <definedName name="__________slm14" localSheetId="3">'[5]Input Combined Firm'!#REF!</definedName>
    <definedName name="__________slm14" localSheetId="1">'[5]Input Combined Firm'!#REF!</definedName>
    <definedName name="__________slm14">'[5]Input Combined Firm'!#REF!</definedName>
    <definedName name="__________slm15" localSheetId="2">'[5]Input Combined Firm'!#REF!</definedName>
    <definedName name="__________slm15" localSheetId="0">'[5]Input Combined Firm'!#REF!</definedName>
    <definedName name="__________slm15" localSheetId="3">'[5]Input Combined Firm'!#REF!</definedName>
    <definedName name="__________slm15" localSheetId="1">'[5]Input Combined Firm'!#REF!</definedName>
    <definedName name="__________slm15">'[5]Input Combined Firm'!#REF!</definedName>
    <definedName name="__________slm6" localSheetId="2">'[5]Input Target Firm'!#REF!</definedName>
    <definedName name="__________slm6" localSheetId="0">'[5]Input Target Firm'!#REF!</definedName>
    <definedName name="__________slm6" localSheetId="3">'[5]Input Target Firm'!#REF!</definedName>
    <definedName name="__________slm6" localSheetId="1">'[5]Input Target Firm'!#REF!</definedName>
    <definedName name="__________slm6">'[5]Input Target Firm'!#REF!</definedName>
    <definedName name="__________slm7" localSheetId="2">'[5]Input Target Firm'!#REF!</definedName>
    <definedName name="__________slm7" localSheetId="0">'[5]Input Target Firm'!#REF!</definedName>
    <definedName name="__________slm7" localSheetId="3">'[5]Input Target Firm'!#REF!</definedName>
    <definedName name="__________slm7" localSheetId="1">'[5]Input Target Firm'!#REF!</definedName>
    <definedName name="__________slm7">'[5]Input Target Firm'!#REF!</definedName>
    <definedName name="__________slm8" localSheetId="2">'[5]Input Target Firm'!#REF!</definedName>
    <definedName name="__________slm8" localSheetId="0">'[5]Input Target Firm'!#REF!</definedName>
    <definedName name="__________slm8" localSheetId="3">'[5]Input Target Firm'!#REF!</definedName>
    <definedName name="__________slm8" localSheetId="1">'[5]Input Target Firm'!#REF!</definedName>
    <definedName name="__________slm8">'[5]Input Target Firm'!#REF!</definedName>
    <definedName name="__________slm9" localSheetId="2">'[5]Input Target Firm'!#REF!</definedName>
    <definedName name="__________slm9" localSheetId="0">'[5]Input Target Firm'!#REF!</definedName>
    <definedName name="__________slm9" localSheetId="3">'[5]Input Target Firm'!#REF!</definedName>
    <definedName name="__________slm9" localSheetId="1">'[5]Input Target Firm'!#REF!</definedName>
    <definedName name="__________slm9">'[5]Input Target Firm'!#REF!</definedName>
    <definedName name="__________wdv10" localSheetId="2">'[5]Input Target Firm'!#REF!</definedName>
    <definedName name="__________wdv10" localSheetId="0">'[5]Input Target Firm'!#REF!</definedName>
    <definedName name="__________wdv10" localSheetId="3">'[5]Input Target Firm'!#REF!</definedName>
    <definedName name="__________wdv10" localSheetId="1">'[5]Input Target Firm'!#REF!</definedName>
    <definedName name="__________wdv10">'[5]Input Target Firm'!#REF!</definedName>
    <definedName name="__________wdv11" localSheetId="2">'[5]Input Combined Firm'!#REF!</definedName>
    <definedName name="__________wdv11" localSheetId="0">'[5]Input Combined Firm'!#REF!</definedName>
    <definedName name="__________wdv11" localSheetId="3">'[5]Input Combined Firm'!#REF!</definedName>
    <definedName name="__________wdv11" localSheetId="1">'[5]Input Combined Firm'!#REF!</definedName>
    <definedName name="__________wdv11">'[5]Input Combined Firm'!#REF!</definedName>
    <definedName name="__________wdv12" localSheetId="2">'[5]Input Combined Firm'!#REF!</definedName>
    <definedName name="__________wdv12" localSheetId="0">'[5]Input Combined Firm'!#REF!</definedName>
    <definedName name="__________wdv12" localSheetId="3">'[5]Input Combined Firm'!#REF!</definedName>
    <definedName name="__________wdv12" localSheetId="1">'[5]Input Combined Firm'!#REF!</definedName>
    <definedName name="__________wdv12">'[5]Input Combined Firm'!#REF!</definedName>
    <definedName name="__________wdv13" localSheetId="2">'[5]Input Combined Firm'!#REF!</definedName>
    <definedName name="__________wdv13" localSheetId="0">'[5]Input Combined Firm'!#REF!</definedName>
    <definedName name="__________wdv13" localSheetId="3">'[5]Input Combined Firm'!#REF!</definedName>
    <definedName name="__________wdv13" localSheetId="1">'[5]Input Combined Firm'!#REF!</definedName>
    <definedName name="__________wdv13">'[5]Input Combined Firm'!#REF!</definedName>
    <definedName name="__________wdv14" localSheetId="2">'[5]Input Combined Firm'!#REF!</definedName>
    <definedName name="__________wdv14" localSheetId="0">'[5]Input Combined Firm'!#REF!</definedName>
    <definedName name="__________wdv14" localSheetId="3">'[5]Input Combined Firm'!#REF!</definedName>
    <definedName name="__________wdv14" localSheetId="1">'[5]Input Combined Firm'!#REF!</definedName>
    <definedName name="__________wdv14">'[5]Input Combined Firm'!#REF!</definedName>
    <definedName name="__________wdv15" localSheetId="2">'[5]Input Combined Firm'!#REF!</definedName>
    <definedName name="__________wdv15" localSheetId="0">'[5]Input Combined Firm'!#REF!</definedName>
    <definedName name="__________wdv15" localSheetId="3">'[5]Input Combined Firm'!#REF!</definedName>
    <definedName name="__________wdv15" localSheetId="1">'[5]Input Combined Firm'!#REF!</definedName>
    <definedName name="__________wdv15">'[5]Input Combined Firm'!#REF!</definedName>
    <definedName name="__________wdv6" localSheetId="2">'[5]Input Target Firm'!#REF!</definedName>
    <definedName name="__________wdv6" localSheetId="0">'[5]Input Target Firm'!#REF!</definedName>
    <definedName name="__________wdv6" localSheetId="3">'[5]Input Target Firm'!#REF!</definedName>
    <definedName name="__________wdv6" localSheetId="1">'[5]Input Target Firm'!#REF!</definedName>
    <definedName name="__________wdv6">'[5]Input Target Firm'!#REF!</definedName>
    <definedName name="__________wdv7" localSheetId="2">'[5]Input Target Firm'!#REF!</definedName>
    <definedName name="__________wdv7" localSheetId="0">'[5]Input Target Firm'!#REF!</definedName>
    <definedName name="__________wdv7" localSheetId="3">'[5]Input Target Firm'!#REF!</definedName>
    <definedName name="__________wdv7" localSheetId="1">'[5]Input Target Firm'!#REF!</definedName>
    <definedName name="__________wdv7">'[5]Input Target Firm'!#REF!</definedName>
    <definedName name="__________wdv8" localSheetId="2">'[5]Input Target Firm'!#REF!</definedName>
    <definedName name="__________wdv8" localSheetId="0">'[5]Input Target Firm'!#REF!</definedName>
    <definedName name="__________wdv8" localSheetId="3">'[5]Input Target Firm'!#REF!</definedName>
    <definedName name="__________wdv8" localSheetId="1">'[5]Input Target Firm'!#REF!</definedName>
    <definedName name="__________wdv8">'[5]Input Target Firm'!#REF!</definedName>
    <definedName name="__________wdv9" localSheetId="2">'[5]Input Target Firm'!#REF!</definedName>
    <definedName name="__________wdv9" localSheetId="0">'[5]Input Target Firm'!#REF!</definedName>
    <definedName name="__________wdv9" localSheetId="3">'[5]Input Target Firm'!#REF!</definedName>
    <definedName name="__________wdv9" localSheetId="1">'[5]Input Target Firm'!#REF!</definedName>
    <definedName name="__________wdv9">'[5]Input Target Firm'!#REF!</definedName>
    <definedName name="_________LT2">'[7]Parameter Definitions '!$E$22</definedName>
    <definedName name="_________LT3">'[7]Parameter Definitions '!$E$23</definedName>
    <definedName name="_________Met1">'[7]Parameter Definitions '!$B$6:$C$10</definedName>
    <definedName name="_________Met2">'[7]Parameter Definitions '!$D$6:$E$10</definedName>
    <definedName name="_________Met3">'[7]Parameter Definitions '!$F$6:$G$10</definedName>
    <definedName name="_________Met4">'[7]Parameter Definitions '!$H$6:$I$10</definedName>
    <definedName name="_________Met5">'[7]Parameter Definitions '!$B$13:$C$17</definedName>
    <definedName name="_________Met6">'[7]Parameter Definitions '!$D$13:$E$17</definedName>
    <definedName name="_________Met7">'[7]Parameter Definitions '!$F$13:$G$17</definedName>
    <definedName name="_________Met8">'[7]Parameter Definitions '!$H$13:$I$17</definedName>
    <definedName name="_________MT1">'[7]Parameter Definitions '!$E$25</definedName>
    <definedName name="_________MT2">'[7]Parameter Definitions '!$E$26</definedName>
    <definedName name="_________MT3">'[7]Parameter Definitions '!$E$27</definedName>
    <definedName name="________kda1">#N/A</definedName>
    <definedName name="________LT1">'[8]Parameter Definitions '!$E$21</definedName>
    <definedName name="________LT2">'[8]Parameter Definitions '!$E$22</definedName>
    <definedName name="________LT3">'[8]Parameter Definitions '!$E$23</definedName>
    <definedName name="________Met1">'[8]Parameter Definitions '!$B$6:$C$10</definedName>
    <definedName name="________Met2">'[8]Parameter Definitions '!$D$6:$E$10</definedName>
    <definedName name="________Met3">'[8]Parameter Definitions '!$F$6:$G$10</definedName>
    <definedName name="________Met4">'[8]Parameter Definitions '!$H$6:$I$10</definedName>
    <definedName name="________Met5">'[8]Parameter Definitions '!$B$13:$C$17</definedName>
    <definedName name="________Met6">'[8]Parameter Definitions '!$D$13:$E$17</definedName>
    <definedName name="________Met7">'[8]Parameter Definitions '!$F$13:$G$17</definedName>
    <definedName name="________Met8">'[8]Parameter Definitions '!$H$13:$I$17</definedName>
    <definedName name="________MT1">'[8]Parameter Definitions '!$E$25</definedName>
    <definedName name="________MT2">'[8]Parameter Definitions '!$E$26</definedName>
    <definedName name="________MT3">'[8]Parameter Definitions '!$E$27</definedName>
    <definedName name="________nfa14" localSheetId="2">'[5]Input Combined Firm'!#REF!</definedName>
    <definedName name="________nfa14" localSheetId="0">'[5]Input Combined Firm'!#REF!</definedName>
    <definedName name="________nfa14" localSheetId="3">'[5]Input Combined Firm'!#REF!</definedName>
    <definedName name="________nfa14" localSheetId="1">'[5]Input Combined Firm'!#REF!</definedName>
    <definedName name="________nfa14">'[5]Input Combined Firm'!#REF!</definedName>
    <definedName name="________nfa15" localSheetId="2">'[5]Input Combined Firm'!#REF!</definedName>
    <definedName name="________nfa15" localSheetId="0">'[5]Input Combined Firm'!#REF!</definedName>
    <definedName name="________nfa15" localSheetId="3">'[5]Input Combined Firm'!#REF!</definedName>
    <definedName name="________nfa15" localSheetId="1">'[5]Input Combined Firm'!#REF!</definedName>
    <definedName name="________nfa15">'[5]Input Combined Firm'!#REF!</definedName>
    <definedName name="________nfa6" localSheetId="2">'[5]Input Target Firm'!#REF!</definedName>
    <definedName name="________nfa6" localSheetId="0">'[5]Input Target Firm'!#REF!</definedName>
    <definedName name="________nfa6" localSheetId="3">'[5]Input Target Firm'!#REF!</definedName>
    <definedName name="________nfa6" localSheetId="1">'[5]Input Target Firm'!#REF!</definedName>
    <definedName name="________nfa6">'[5]Input Target Firm'!#REF!</definedName>
    <definedName name="________nfa7" localSheetId="2">'[5]Input Target Firm'!#REF!</definedName>
    <definedName name="________nfa7" localSheetId="0">'[5]Input Target Firm'!#REF!</definedName>
    <definedName name="________nfa7" localSheetId="3">'[5]Input Target Firm'!#REF!</definedName>
    <definedName name="________nfa7" localSheetId="1">'[5]Input Target Firm'!#REF!</definedName>
    <definedName name="________nfa7">'[5]Input Target Firm'!#REF!</definedName>
    <definedName name="________nfa8" localSheetId="2">'[5]Input Target Firm'!#REF!</definedName>
    <definedName name="________nfa8" localSheetId="0">'[5]Input Target Firm'!#REF!</definedName>
    <definedName name="________nfa8" localSheetId="3">'[5]Input Target Firm'!#REF!</definedName>
    <definedName name="________nfa8" localSheetId="1">'[5]Input Target Firm'!#REF!</definedName>
    <definedName name="________nfa8">'[5]Input Target Firm'!#REF!</definedName>
    <definedName name="________nfa9" localSheetId="2">'[5]Input Target Firm'!#REF!</definedName>
    <definedName name="________nfa9" localSheetId="0">'[5]Input Target Firm'!#REF!</definedName>
    <definedName name="________nfa9" localSheetId="3">'[5]Input Target Firm'!#REF!</definedName>
    <definedName name="________nfa9" localSheetId="1">'[5]Input Target Firm'!#REF!</definedName>
    <definedName name="________nfa9">'[5]Input Target Firm'!#REF!</definedName>
    <definedName name="________owc3" localSheetId="2">'[5]Input Target Firm'!#REF!</definedName>
    <definedName name="________owc3" localSheetId="0">'[5]Input Target Firm'!#REF!</definedName>
    <definedName name="________owc3" localSheetId="3">'[5]Input Target Firm'!#REF!</definedName>
    <definedName name="________owc3" localSheetId="1">'[5]Input Target Firm'!#REF!</definedName>
    <definedName name="________owc3">'[5]Input Target Firm'!#REF!</definedName>
    <definedName name="________owc4" localSheetId="2">'[5]Input Target Firm'!#REF!</definedName>
    <definedName name="________owc4" localSheetId="0">'[5]Input Target Firm'!#REF!</definedName>
    <definedName name="________owc4" localSheetId="3">'[5]Input Target Firm'!#REF!</definedName>
    <definedName name="________owc4" localSheetId="1">'[5]Input Target Firm'!#REF!</definedName>
    <definedName name="________owc4">'[5]Input Target Firm'!#REF!</definedName>
    <definedName name="________owc5" localSheetId="2">'[5]Input Combined Firm'!#REF!</definedName>
    <definedName name="________owc5" localSheetId="0">'[5]Input Combined Firm'!#REF!</definedName>
    <definedName name="________owc5" localSheetId="3">'[5]Input Combined Firm'!#REF!</definedName>
    <definedName name="________owc5" localSheetId="1">'[5]Input Combined Firm'!#REF!</definedName>
    <definedName name="________owc5">'[5]Input Combined Firm'!#REF!</definedName>
    <definedName name="________owc6" localSheetId="2">'[5]Input Combined Firm'!#REF!</definedName>
    <definedName name="________owc6" localSheetId="0">'[5]Input Combined Firm'!#REF!</definedName>
    <definedName name="________owc6" localSheetId="3">'[5]Input Combined Firm'!#REF!</definedName>
    <definedName name="________owc6" localSheetId="1">'[5]Input Combined Firm'!#REF!</definedName>
    <definedName name="________owc6">'[5]Input Combined Firm'!#REF!</definedName>
    <definedName name="________ps2" localSheetId="2">'[5]Input Target Firm'!#REF!</definedName>
    <definedName name="________ps2" localSheetId="0">'[5]Input Target Firm'!#REF!</definedName>
    <definedName name="________ps2" localSheetId="3">'[5]Input Target Firm'!#REF!</definedName>
    <definedName name="________ps2" localSheetId="1">'[5]Input Target Firm'!#REF!</definedName>
    <definedName name="________ps2">'[5]Input Target Firm'!#REF!</definedName>
    <definedName name="________ps3" localSheetId="2">'[5]Input Combined Firm'!#REF!</definedName>
    <definedName name="________ps3" localSheetId="0">'[5]Input Combined Firm'!#REF!</definedName>
    <definedName name="________ps3" localSheetId="3">'[5]Input Combined Firm'!#REF!</definedName>
    <definedName name="________ps3" localSheetId="1">'[5]Input Combined Firm'!#REF!</definedName>
    <definedName name="________ps3">'[5]Input Combined Firm'!#REF!</definedName>
    <definedName name="________Q22">#N/A</definedName>
    <definedName name="________res1" localSheetId="2">'[5]Input Acq Firm'!#REF!</definedName>
    <definedName name="________res1" localSheetId="0">'[5]Input Acq Firm'!#REF!</definedName>
    <definedName name="________res1" localSheetId="3">'[5]Input Acq Firm'!#REF!</definedName>
    <definedName name="________res1" localSheetId="1">'[5]Input Acq Firm'!#REF!</definedName>
    <definedName name="________res1">'[5]Input Acq Firm'!#REF!</definedName>
    <definedName name="________res2" localSheetId="2">'[5]Input Target Firm'!#REF!</definedName>
    <definedName name="________res2" localSheetId="0">'[5]Input Target Firm'!#REF!</definedName>
    <definedName name="________res2" localSheetId="3">'[5]Input Target Firm'!#REF!</definedName>
    <definedName name="________res2" localSheetId="1">'[5]Input Target Firm'!#REF!</definedName>
    <definedName name="________res2">'[5]Input Target Firm'!#REF!</definedName>
    <definedName name="________res3" localSheetId="2">'[5]Input Combined Firm'!#REF!</definedName>
    <definedName name="________res3" localSheetId="0">'[5]Input Combined Firm'!#REF!</definedName>
    <definedName name="________res3" localSheetId="3">'[5]Input Combined Firm'!#REF!</definedName>
    <definedName name="________res3" localSheetId="1">'[5]Input Combined Firm'!#REF!</definedName>
    <definedName name="________res3">'[5]Input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2">'[5]Input Combined Firm'!#REF!</definedName>
    <definedName name="________slm12" localSheetId="0">'[5]Input Combined Firm'!#REF!</definedName>
    <definedName name="________slm12" localSheetId="3">'[5]Input Combined Firm'!#REF!</definedName>
    <definedName name="________slm12" localSheetId="1">'[5]Input Combined Firm'!#REF!</definedName>
    <definedName name="________slm12">'[5]Input Combined Firm'!#REF!</definedName>
    <definedName name="________slm13" localSheetId="2">'[5]Input Combined Firm'!#REF!</definedName>
    <definedName name="________slm13" localSheetId="0">'[5]Input Combined Firm'!#REF!</definedName>
    <definedName name="________slm13" localSheetId="3">'[5]Input Combined Firm'!#REF!</definedName>
    <definedName name="________slm13" localSheetId="1">'[5]Input Combined Firm'!#REF!</definedName>
    <definedName name="________slm13">'[5]Input Combined Firm'!#REF!</definedName>
    <definedName name="________slm14" localSheetId="2">'[5]Input Combined Firm'!#REF!</definedName>
    <definedName name="________slm14" localSheetId="0">'[5]Input Combined Firm'!#REF!</definedName>
    <definedName name="________slm14" localSheetId="3">'[5]Input Combined Firm'!#REF!</definedName>
    <definedName name="________slm14" localSheetId="1">'[5]Input Combined Firm'!#REF!</definedName>
    <definedName name="________slm14">'[5]Input Combined Firm'!#REF!</definedName>
    <definedName name="________slm15" localSheetId="2">'[5]Input Combined Firm'!#REF!</definedName>
    <definedName name="________slm15" localSheetId="0">'[5]Input Combined Firm'!#REF!</definedName>
    <definedName name="________slm15" localSheetId="3">'[5]Input Combined Firm'!#REF!</definedName>
    <definedName name="________slm15" localSheetId="1">'[5]Input Combined Firm'!#REF!</definedName>
    <definedName name="________slm15">'[5]Input Combined Firm'!#REF!</definedName>
    <definedName name="________slm6" localSheetId="2">'[5]Input Target Firm'!#REF!</definedName>
    <definedName name="________slm6" localSheetId="0">'[5]Input Target Firm'!#REF!</definedName>
    <definedName name="________slm6" localSheetId="3">'[5]Input Target Firm'!#REF!</definedName>
    <definedName name="________slm6" localSheetId="1">'[5]Input Target Firm'!#REF!</definedName>
    <definedName name="________slm6">'[5]Input Target Firm'!#REF!</definedName>
    <definedName name="________slm7" localSheetId="2">'[5]Input Target Firm'!#REF!</definedName>
    <definedName name="________slm7" localSheetId="0">'[5]Input Target Firm'!#REF!</definedName>
    <definedName name="________slm7" localSheetId="3">'[5]Input Target Firm'!#REF!</definedName>
    <definedName name="________slm7" localSheetId="1">'[5]Input Target Firm'!#REF!</definedName>
    <definedName name="________slm7">'[5]Input Target Firm'!#REF!</definedName>
    <definedName name="________slm8" localSheetId="2">'[5]Input Target Firm'!#REF!</definedName>
    <definedName name="________slm8" localSheetId="0">'[5]Input Target Firm'!#REF!</definedName>
    <definedName name="________slm8" localSheetId="3">'[5]Input Target Firm'!#REF!</definedName>
    <definedName name="________slm8" localSheetId="1">'[5]Input Target Firm'!#REF!</definedName>
    <definedName name="________slm8">'[5]Input Target Firm'!#REF!</definedName>
    <definedName name="________slm9" localSheetId="2">'[5]Input Target Firm'!#REF!</definedName>
    <definedName name="________slm9" localSheetId="0">'[5]Input Target Firm'!#REF!</definedName>
    <definedName name="________slm9" localSheetId="3">'[5]Input Target Firm'!#REF!</definedName>
    <definedName name="________slm9" localSheetId="1">'[5]Input Target Firm'!#REF!</definedName>
    <definedName name="________slm9">'[5]Input Target Firm'!#REF!</definedName>
    <definedName name="________wdv10" localSheetId="2">'[5]Input Target Firm'!#REF!</definedName>
    <definedName name="________wdv10" localSheetId="0">'[5]Input Target Firm'!#REF!</definedName>
    <definedName name="________wdv10" localSheetId="3">'[5]Input Target Firm'!#REF!</definedName>
    <definedName name="________wdv10" localSheetId="1">'[5]Input Target Firm'!#REF!</definedName>
    <definedName name="________wdv10">'[5]Input Target Firm'!#REF!</definedName>
    <definedName name="________wdv11" localSheetId="2">'[5]Input Combined Firm'!#REF!</definedName>
    <definedName name="________wdv11" localSheetId="0">'[5]Input Combined Firm'!#REF!</definedName>
    <definedName name="________wdv11" localSheetId="3">'[5]Input Combined Firm'!#REF!</definedName>
    <definedName name="________wdv11" localSheetId="1">'[5]Input Combined Firm'!#REF!</definedName>
    <definedName name="________wdv11">'[5]Input Combined Firm'!#REF!</definedName>
    <definedName name="________wdv12" localSheetId="2">'[5]Input Combined Firm'!#REF!</definedName>
    <definedName name="________wdv12" localSheetId="0">'[5]Input Combined Firm'!#REF!</definedName>
    <definedName name="________wdv12" localSheetId="3">'[5]Input Combined Firm'!#REF!</definedName>
    <definedName name="________wdv12" localSheetId="1">'[5]Input Combined Firm'!#REF!</definedName>
    <definedName name="________wdv12">'[5]Input Combined Firm'!#REF!</definedName>
    <definedName name="________wdv13" localSheetId="2">'[5]Input Combined Firm'!#REF!</definedName>
    <definedName name="________wdv13" localSheetId="0">'[5]Input Combined Firm'!#REF!</definedName>
    <definedName name="________wdv13" localSheetId="3">'[5]Input Combined Firm'!#REF!</definedName>
    <definedName name="________wdv13" localSheetId="1">'[5]Input Combined Firm'!#REF!</definedName>
    <definedName name="________wdv13">'[5]Input Combined Firm'!#REF!</definedName>
    <definedName name="________wdv14" localSheetId="2">'[5]Input Combined Firm'!#REF!</definedName>
    <definedName name="________wdv14" localSheetId="0">'[5]Input Combined Firm'!#REF!</definedName>
    <definedName name="________wdv14" localSheetId="3">'[5]Input Combined Firm'!#REF!</definedName>
    <definedName name="________wdv14" localSheetId="1">'[5]Input Combined Firm'!#REF!</definedName>
    <definedName name="________wdv14">'[5]Input Combined Firm'!#REF!</definedName>
    <definedName name="________wdv15" localSheetId="2">'[5]Input Combined Firm'!#REF!</definedName>
    <definedName name="________wdv15" localSheetId="0">'[5]Input Combined Firm'!#REF!</definedName>
    <definedName name="________wdv15" localSheetId="3">'[5]Input Combined Firm'!#REF!</definedName>
    <definedName name="________wdv15" localSheetId="1">'[5]Input Combined Firm'!#REF!</definedName>
    <definedName name="________wdv15">'[5]Input Combined Firm'!#REF!</definedName>
    <definedName name="________wdv6" localSheetId="2">'[5]Input Target Firm'!#REF!</definedName>
    <definedName name="________wdv6" localSheetId="0">'[5]Input Target Firm'!#REF!</definedName>
    <definedName name="________wdv6" localSheetId="3">'[5]Input Target Firm'!#REF!</definedName>
    <definedName name="________wdv6" localSheetId="1">'[5]Input Target Firm'!#REF!</definedName>
    <definedName name="________wdv6">'[5]Input Target Firm'!#REF!</definedName>
    <definedName name="________wdv7" localSheetId="2">'[5]Input Target Firm'!#REF!</definedName>
    <definedName name="________wdv7" localSheetId="0">'[5]Input Target Firm'!#REF!</definedName>
    <definedName name="________wdv7" localSheetId="3">'[5]Input Target Firm'!#REF!</definedName>
    <definedName name="________wdv7" localSheetId="1">'[5]Input Target Firm'!#REF!</definedName>
    <definedName name="________wdv7">'[5]Input Target Firm'!#REF!</definedName>
    <definedName name="________wdv8" localSheetId="2">'[5]Input Target Firm'!#REF!</definedName>
    <definedName name="________wdv8" localSheetId="0">'[5]Input Target Firm'!#REF!</definedName>
    <definedName name="________wdv8" localSheetId="3">'[5]Input Target Firm'!#REF!</definedName>
    <definedName name="________wdv8" localSheetId="1">'[5]Input Target Firm'!#REF!</definedName>
    <definedName name="________wdv8">'[5]Input Target Firm'!#REF!</definedName>
    <definedName name="________wdv9" localSheetId="2">'[5]Input Target Firm'!#REF!</definedName>
    <definedName name="________wdv9" localSheetId="0">'[5]Input Target Firm'!#REF!</definedName>
    <definedName name="________wdv9" localSheetId="3">'[5]Input Target Firm'!#REF!</definedName>
    <definedName name="________wdv9" localSheetId="1">'[5]Input Target Firm'!#REF!</definedName>
    <definedName name="________wdv9">'[5]Input Target Firm'!#REF!</definedName>
    <definedName name="________WT1">'[7]Parameter Definitions '!$I$21</definedName>
    <definedName name="________WT2">'[7]Parameter Definitions '!$I$22</definedName>
    <definedName name="________WT3">'[7]Parameter Definitions '!$I$23</definedName>
    <definedName name="________WT4">'[7]Parameter Definitions '!$I$24</definedName>
    <definedName name="________WT5">'[7]Parameter Definitions '!$I$25</definedName>
    <definedName name="________WT6">'[7]Parameter Definitions '!$I$26</definedName>
    <definedName name="________WT7">'[7]Parameter Definitions '!$I$27</definedName>
    <definedName name="________WT8">'[7]Parameter Definitions '!$I$28</definedName>
    <definedName name="_______cap10" localSheetId="2">'[5]Input Target Firm'!#REF!</definedName>
    <definedName name="_______cap10" localSheetId="0">'[5]Input Target Firm'!#REF!</definedName>
    <definedName name="_______cap10" localSheetId="3">'[5]Input Target Firm'!#REF!</definedName>
    <definedName name="_______cap10" localSheetId="1">'[5]Input Target Firm'!#REF!</definedName>
    <definedName name="_______cap10">'[5]Input Target Firm'!#REF!</definedName>
    <definedName name="_______cap11" localSheetId="2">'[5]Input Combined Firm'!#REF!</definedName>
    <definedName name="_______cap11" localSheetId="0">'[5]Input Combined Firm'!#REF!</definedName>
    <definedName name="_______cap11" localSheetId="3">'[5]Input Combined Firm'!#REF!</definedName>
    <definedName name="_______cap11" localSheetId="1">'[5]Input Combined Firm'!#REF!</definedName>
    <definedName name="_______cap11">'[5]Input Combined Firm'!#REF!</definedName>
    <definedName name="_______cap12" localSheetId="2">'[5]Input Combined Firm'!#REF!</definedName>
    <definedName name="_______cap12" localSheetId="0">'[5]Input Combined Firm'!#REF!</definedName>
    <definedName name="_______cap12" localSheetId="3">'[5]Input Combined Firm'!#REF!</definedName>
    <definedName name="_______cap12" localSheetId="1">'[5]Input Combined Firm'!#REF!</definedName>
    <definedName name="_______cap12">'[5]Input Combined Firm'!#REF!</definedName>
    <definedName name="_______cap13" localSheetId="2">'[5]Input Combined Firm'!#REF!</definedName>
    <definedName name="_______cap13" localSheetId="0">'[5]Input Combined Firm'!#REF!</definedName>
    <definedName name="_______cap13" localSheetId="3">'[5]Input Combined Firm'!#REF!</definedName>
    <definedName name="_______cap13" localSheetId="1">'[5]Input Combined Firm'!#REF!</definedName>
    <definedName name="_______cap13">'[5]Input Combined Firm'!#REF!</definedName>
    <definedName name="_______cap14" localSheetId="2">'[5]Input Combined Firm'!#REF!</definedName>
    <definedName name="_______cap14" localSheetId="0">'[5]Input Combined Firm'!#REF!</definedName>
    <definedName name="_______cap14" localSheetId="3">'[5]Input Combined Firm'!#REF!</definedName>
    <definedName name="_______cap14" localSheetId="1">'[5]Input Combined Firm'!#REF!</definedName>
    <definedName name="_______cap14">'[5]Input Combined Firm'!#REF!</definedName>
    <definedName name="_______cap15" localSheetId="2">'[5]Input Combined Firm'!#REF!</definedName>
    <definedName name="_______cap15" localSheetId="0">'[5]Input Combined Firm'!#REF!</definedName>
    <definedName name="_______cap15" localSheetId="3">'[5]Input Combined Firm'!#REF!</definedName>
    <definedName name="_______cap15" localSheetId="1">'[5]Input Combined Firm'!#REF!</definedName>
    <definedName name="_______cap15">'[5]Input Combined Firm'!#REF!</definedName>
    <definedName name="_______cap6" localSheetId="2">'[5]Input Target Firm'!#REF!</definedName>
    <definedName name="_______cap6" localSheetId="0">'[5]Input Target Firm'!#REF!</definedName>
    <definedName name="_______cap6" localSheetId="3">'[5]Input Target Firm'!#REF!</definedName>
    <definedName name="_______cap6" localSheetId="1">'[5]Input Target Firm'!#REF!</definedName>
    <definedName name="_______cap6">'[5]Input Target Firm'!#REF!</definedName>
    <definedName name="_______cap7" localSheetId="2">'[5]Input Target Firm'!#REF!</definedName>
    <definedName name="_______cap7" localSheetId="0">'[5]Input Target Firm'!#REF!</definedName>
    <definedName name="_______cap7" localSheetId="3">'[5]Input Target Firm'!#REF!</definedName>
    <definedName name="_______cap7" localSheetId="1">'[5]Input Target Firm'!#REF!</definedName>
    <definedName name="_______cap7">'[5]Input Target Firm'!#REF!</definedName>
    <definedName name="_______cap8" localSheetId="2">'[5]Input Target Firm'!#REF!</definedName>
    <definedName name="_______cap8" localSheetId="0">'[5]Input Target Firm'!#REF!</definedName>
    <definedName name="_______cap8" localSheetId="3">'[5]Input Target Firm'!#REF!</definedName>
    <definedName name="_______cap8" localSheetId="1">'[5]Input Target Firm'!#REF!</definedName>
    <definedName name="_______cap8">'[5]Input Target Firm'!#REF!</definedName>
    <definedName name="_______cap9" localSheetId="2">'[5]Input Target Firm'!#REF!</definedName>
    <definedName name="_______cap9" localSheetId="0">'[5]Input Target Firm'!#REF!</definedName>
    <definedName name="_______cap9" localSheetId="3">'[5]Input Target Firm'!#REF!</definedName>
    <definedName name="_______cap9" localSheetId="1">'[5]Input Target Firm'!#REF!</definedName>
    <definedName name="_______cap9">'[5]Input Target Firm'!#REF!</definedName>
    <definedName name="_______gfa15" localSheetId="2">'[5]Input Combined Firm'!#REF!</definedName>
    <definedName name="_______gfa15" localSheetId="0">'[5]Input Combined Firm'!#REF!</definedName>
    <definedName name="_______gfa15" localSheetId="3">'[5]Input Combined Firm'!#REF!</definedName>
    <definedName name="_______gfa15" localSheetId="1">'[5]Input Combined Firm'!#REF!</definedName>
    <definedName name="_______gfa15">'[5]Input Combined Firm'!#REF!</definedName>
    <definedName name="_______gfa6" localSheetId="2">'[5]Input Target Firm'!#REF!</definedName>
    <definedName name="_______gfa6" localSheetId="0">'[5]Input Target Firm'!#REF!</definedName>
    <definedName name="_______gfa6" localSheetId="3">'[5]Input Target Firm'!#REF!</definedName>
    <definedName name="_______gfa6" localSheetId="1">'[5]Input Target Firm'!#REF!</definedName>
    <definedName name="_______gfa6">'[5]Input Target Firm'!#REF!</definedName>
    <definedName name="_______gfa7" localSheetId="2">'[5]Input Target Firm'!#REF!</definedName>
    <definedName name="_______gfa7" localSheetId="0">'[5]Input Target Firm'!#REF!</definedName>
    <definedName name="_______gfa7" localSheetId="3">'[5]Input Target Firm'!#REF!</definedName>
    <definedName name="_______gfa7" localSheetId="1">'[5]Input Target Firm'!#REF!</definedName>
    <definedName name="_______gfa7">'[5]Input Target Firm'!#REF!</definedName>
    <definedName name="_______gfa8" localSheetId="2">'[5]Input Target Firm'!#REF!</definedName>
    <definedName name="_______gfa8" localSheetId="0">'[5]Input Target Firm'!#REF!</definedName>
    <definedName name="_______gfa8" localSheetId="3">'[5]Input Target Firm'!#REF!</definedName>
    <definedName name="_______gfa8" localSheetId="1">'[5]Input Target Firm'!#REF!</definedName>
    <definedName name="_______gfa8">'[5]Input Target Firm'!#REF!</definedName>
    <definedName name="_______gfa9" localSheetId="2">'[5]Input Target Firm'!#REF!</definedName>
    <definedName name="_______gfa9" localSheetId="0">'[5]Input Target Firm'!#REF!</definedName>
    <definedName name="_______gfa9" localSheetId="3">'[5]Input Target Firm'!#REF!</definedName>
    <definedName name="_______gfa9" localSheetId="1">'[5]Input Target Firm'!#REF!</definedName>
    <definedName name="_______gfa9">'[5]Input Target Firm'!#REF!</definedName>
    <definedName name="_______inv3" localSheetId="2">'[5]Input Target Firm'!#REF!</definedName>
    <definedName name="_______inv3" localSheetId="0">'[5]Input Target Firm'!#REF!</definedName>
    <definedName name="_______inv3" localSheetId="3">'[5]Input Target Firm'!#REF!</definedName>
    <definedName name="_______inv3" localSheetId="1">'[5]Input Target Firm'!#REF!</definedName>
    <definedName name="_______inv3">'[5]Input Target Firm'!#REF!</definedName>
    <definedName name="_______inv4" localSheetId="2">'[5]Input Target Firm'!#REF!</definedName>
    <definedName name="_______inv4" localSheetId="0">'[5]Input Target Firm'!#REF!</definedName>
    <definedName name="_______inv4" localSheetId="3">'[5]Input Target Firm'!#REF!</definedName>
    <definedName name="_______inv4" localSheetId="1">'[5]Input Target Firm'!#REF!</definedName>
    <definedName name="_______inv4">'[5]Input Target Firm'!#REF!</definedName>
    <definedName name="_______inv5" localSheetId="2">'[5]Input Combined Firm'!#REF!</definedName>
    <definedName name="_______inv5" localSheetId="0">'[5]Input Combined Firm'!#REF!</definedName>
    <definedName name="_______inv5" localSheetId="3">'[5]Input Combined Firm'!#REF!</definedName>
    <definedName name="_______inv5" localSheetId="1">'[5]Input Combined Firm'!#REF!</definedName>
    <definedName name="_______inv5">'[5]Input Combined Firm'!#REF!</definedName>
    <definedName name="_______inv6" localSheetId="2">'[5]Input Combined Firm'!#REF!</definedName>
    <definedName name="_______inv6" localSheetId="0">'[5]Input Combined Firm'!#REF!</definedName>
    <definedName name="_______inv6" localSheetId="3">'[5]Input Combined Firm'!#REF!</definedName>
    <definedName name="_______inv6" localSheetId="1">'[5]Input Combined Firm'!#REF!</definedName>
    <definedName name="_______inv6">'[5]Input Combined Firm'!#REF!</definedName>
    <definedName name="_______kda1">#N/A</definedName>
    <definedName name="_______LT1">'[8]Parameter Definitions '!$E$21</definedName>
    <definedName name="_______LT3">'[8]Parameter Definitions '!$E$23</definedName>
    <definedName name="_______Met1">'[8]Parameter Definitions '!$B$6:$C$10</definedName>
    <definedName name="_______Met2">'[8]Parameter Definitions '!$D$6:$E$10</definedName>
    <definedName name="_______Met3">'[8]Parameter Definitions '!$F$6:$G$10</definedName>
    <definedName name="_______Met4">'[8]Parameter Definitions '!$H$6:$I$10</definedName>
    <definedName name="_______Met5">'[8]Parameter Definitions '!$B$13:$C$17</definedName>
    <definedName name="_______Met6">'[8]Parameter Definitions '!$D$13:$E$17</definedName>
    <definedName name="_______Met7">'[8]Parameter Definitions '!$F$13:$G$17</definedName>
    <definedName name="_______Met8">'[8]Parameter Definitions '!$H$13:$I$17</definedName>
    <definedName name="_______MT1">'[8]Parameter Definitions '!$E$25</definedName>
    <definedName name="_______MT2">'[8]Parameter Definitions '!$E$26</definedName>
    <definedName name="_______MT3">'[8]Parameter Definitions '!$E$27</definedName>
    <definedName name="_______nfa10" localSheetId="2">'[5]Input Target Firm'!#REF!</definedName>
    <definedName name="_______nfa10" localSheetId="0">'[5]Input Target Firm'!#REF!</definedName>
    <definedName name="_______nfa10" localSheetId="3">'[5]Input Target Firm'!#REF!</definedName>
    <definedName name="_______nfa10" localSheetId="1">'[5]Input Target Firm'!#REF!</definedName>
    <definedName name="_______nfa10">'[5]Input Target Firm'!#REF!</definedName>
    <definedName name="_______nfa11" localSheetId="2">'[5]Input Combined Firm'!#REF!</definedName>
    <definedName name="_______nfa11" localSheetId="0">'[5]Input Combined Firm'!#REF!</definedName>
    <definedName name="_______nfa11" localSheetId="3">'[5]Input Combined Firm'!#REF!</definedName>
    <definedName name="_______nfa11" localSheetId="1">'[5]Input Combined Firm'!#REF!</definedName>
    <definedName name="_______nfa11">'[5]Input Combined Firm'!#REF!</definedName>
    <definedName name="_______nfa12" localSheetId="2">'[5]Input Combined Firm'!#REF!</definedName>
    <definedName name="_______nfa12" localSheetId="0">'[5]Input Combined Firm'!#REF!</definedName>
    <definedName name="_______nfa12" localSheetId="3">'[5]Input Combined Firm'!#REF!</definedName>
    <definedName name="_______nfa12" localSheetId="1">'[5]Input Combined Firm'!#REF!</definedName>
    <definedName name="_______nfa12">'[5]Input Combined Firm'!#REF!</definedName>
    <definedName name="_______nfa13" localSheetId="2">'[5]Input Combined Firm'!#REF!</definedName>
    <definedName name="_______nfa13" localSheetId="0">'[5]Input Combined Firm'!#REF!</definedName>
    <definedName name="_______nfa13" localSheetId="3">'[5]Input Combined Firm'!#REF!</definedName>
    <definedName name="_______nfa13" localSheetId="1">'[5]Input Combined Firm'!#REF!</definedName>
    <definedName name="_______nfa13">'[5]Input Combined Firm'!#REF!</definedName>
    <definedName name="_______nfa14" localSheetId="2">'[5]Input Combined Firm'!#REF!</definedName>
    <definedName name="_______nfa14" localSheetId="0">'[5]Input Combined Firm'!#REF!</definedName>
    <definedName name="_______nfa14" localSheetId="3">'[5]Input Combined Firm'!#REF!</definedName>
    <definedName name="_______nfa14" localSheetId="1">'[5]Input Combined Firm'!#REF!</definedName>
    <definedName name="_______nfa14">'[5]Input Combined Firm'!#REF!</definedName>
    <definedName name="_______nfa15" localSheetId="2">'[5]Input Combined Firm'!#REF!</definedName>
    <definedName name="_______nfa15" localSheetId="0">'[5]Input Combined Firm'!#REF!</definedName>
    <definedName name="_______nfa15" localSheetId="3">'[5]Input Combined Firm'!#REF!</definedName>
    <definedName name="_______nfa15" localSheetId="1">'[5]Input Combined Firm'!#REF!</definedName>
    <definedName name="_______nfa15">'[5]Input Combined Firm'!#REF!</definedName>
    <definedName name="_______nfa6" localSheetId="2">'[5]Input Target Firm'!#REF!</definedName>
    <definedName name="_______nfa6" localSheetId="0">'[5]Input Target Firm'!#REF!</definedName>
    <definedName name="_______nfa6" localSheetId="3">'[5]Input Target Firm'!#REF!</definedName>
    <definedName name="_______nfa6" localSheetId="1">'[5]Input Target Firm'!#REF!</definedName>
    <definedName name="_______nfa6">'[5]Input Target Firm'!#REF!</definedName>
    <definedName name="_______nfa7" localSheetId="2">'[5]Input Target Firm'!#REF!</definedName>
    <definedName name="_______nfa7" localSheetId="0">'[5]Input Target Firm'!#REF!</definedName>
    <definedName name="_______nfa7" localSheetId="3">'[5]Input Target Firm'!#REF!</definedName>
    <definedName name="_______nfa7" localSheetId="1">'[5]Input Target Firm'!#REF!</definedName>
    <definedName name="_______nfa7">'[5]Input Target Firm'!#REF!</definedName>
    <definedName name="_______nfa8" localSheetId="2">'[5]Input Target Firm'!#REF!</definedName>
    <definedName name="_______nfa8" localSheetId="0">'[5]Input Target Firm'!#REF!</definedName>
    <definedName name="_______nfa8" localSheetId="3">'[5]Input Target Firm'!#REF!</definedName>
    <definedName name="_______nfa8" localSheetId="1">'[5]Input Target Firm'!#REF!</definedName>
    <definedName name="_______nfa8">'[5]Input Target Firm'!#REF!</definedName>
    <definedName name="_______nfa9" localSheetId="2">'[5]Input Target Firm'!#REF!</definedName>
    <definedName name="_______nfa9" localSheetId="0">'[5]Input Target Firm'!#REF!</definedName>
    <definedName name="_______nfa9" localSheetId="3">'[5]Input Target Firm'!#REF!</definedName>
    <definedName name="_______nfa9" localSheetId="1">'[5]Input Target Firm'!#REF!</definedName>
    <definedName name="_______nfa9">'[5]Input Target Firm'!#REF!</definedName>
    <definedName name="_______owc3" localSheetId="2">'[5]Input Target Firm'!#REF!</definedName>
    <definedName name="_______owc3" localSheetId="0">'[5]Input Target Firm'!#REF!</definedName>
    <definedName name="_______owc3" localSheetId="3">'[5]Input Target Firm'!#REF!</definedName>
    <definedName name="_______owc3" localSheetId="1">'[5]Input Target Firm'!#REF!</definedName>
    <definedName name="_______owc3">'[5]Input Target Firm'!#REF!</definedName>
    <definedName name="_______owc4" localSheetId="2">'[5]Input Target Firm'!#REF!</definedName>
    <definedName name="_______owc4" localSheetId="0">'[5]Input Target Firm'!#REF!</definedName>
    <definedName name="_______owc4" localSheetId="3">'[5]Input Target Firm'!#REF!</definedName>
    <definedName name="_______owc4" localSheetId="1">'[5]Input Target Firm'!#REF!</definedName>
    <definedName name="_______owc4">'[5]Input Target Firm'!#REF!</definedName>
    <definedName name="_______owc5" localSheetId="2">'[5]Input Combined Firm'!#REF!</definedName>
    <definedName name="_______owc5" localSheetId="0">'[5]Input Combined Firm'!#REF!</definedName>
    <definedName name="_______owc5" localSheetId="3">'[5]Input Combined Firm'!#REF!</definedName>
    <definedName name="_______owc5" localSheetId="1">'[5]Input Combined Firm'!#REF!</definedName>
    <definedName name="_______owc5">'[5]Input Combined Firm'!#REF!</definedName>
    <definedName name="_______owc6" localSheetId="2">'[5]Input Combined Firm'!#REF!</definedName>
    <definedName name="_______owc6" localSheetId="0">'[5]Input Combined Firm'!#REF!</definedName>
    <definedName name="_______owc6" localSheetId="3">'[5]Input Combined Firm'!#REF!</definedName>
    <definedName name="_______owc6" localSheetId="1">'[5]Input Combined Firm'!#REF!</definedName>
    <definedName name="_______owc6">'[5]Input Combined Firm'!#REF!</definedName>
    <definedName name="_______ps2" localSheetId="2">'[5]Input Target Firm'!#REF!</definedName>
    <definedName name="_______ps2" localSheetId="0">'[5]Input Target Firm'!#REF!</definedName>
    <definedName name="_______ps2" localSheetId="3">'[5]Input Target Firm'!#REF!</definedName>
    <definedName name="_______ps2" localSheetId="1">'[5]Input Target Firm'!#REF!</definedName>
    <definedName name="_______ps2">'[5]Input Target Firm'!#REF!</definedName>
    <definedName name="_______ps3" localSheetId="2">'[5]Input Combined Firm'!#REF!</definedName>
    <definedName name="_______ps3" localSheetId="0">'[5]Input Combined Firm'!#REF!</definedName>
    <definedName name="_______ps3" localSheetId="3">'[5]Input Combined Firm'!#REF!</definedName>
    <definedName name="_______ps3" localSheetId="1">'[5]Input Combined Firm'!#REF!</definedName>
    <definedName name="_______ps3">'[5]Input Combined Firm'!#REF!</definedName>
    <definedName name="_______Q22">#N/A</definedName>
    <definedName name="_______res1" localSheetId="2">'[5]Input Acq Firm'!#REF!</definedName>
    <definedName name="_______res1" localSheetId="0">'[5]Input Acq Firm'!#REF!</definedName>
    <definedName name="_______res1" localSheetId="3">'[5]Input Acq Firm'!#REF!</definedName>
    <definedName name="_______res1" localSheetId="1">'[5]Input Acq Firm'!#REF!</definedName>
    <definedName name="_______res1">'[5]Input Acq Firm'!#REF!</definedName>
    <definedName name="_______res2" localSheetId="2">'[5]Input Target Firm'!#REF!</definedName>
    <definedName name="_______res2" localSheetId="0">'[5]Input Target Firm'!#REF!</definedName>
    <definedName name="_______res2" localSheetId="3">'[5]Input Target Firm'!#REF!</definedName>
    <definedName name="_______res2" localSheetId="1">'[5]Input Target Firm'!#REF!</definedName>
    <definedName name="_______res2">'[5]Input Target Firm'!#REF!</definedName>
    <definedName name="_______res3" localSheetId="2">'[5]Input Combined Firm'!#REF!</definedName>
    <definedName name="_______res3" localSheetId="0">'[5]Input Combined Firm'!#REF!</definedName>
    <definedName name="_______res3" localSheetId="3">'[5]Input Combined Firm'!#REF!</definedName>
    <definedName name="_______res3" localSheetId="1">'[5]Input Combined Firm'!#REF!</definedName>
    <definedName name="_______res3">'[5]Input Combined Firm'!#REF!</definedName>
    <definedName name="_______sa1">#N/A</definedName>
    <definedName name="_______sa2">#N/A</definedName>
    <definedName name="_______sa3">#N/A</definedName>
    <definedName name="_______sa4">#N/A</definedName>
    <definedName name="_______sa5">#N/A</definedName>
    <definedName name="_______SCH5" localSheetId="2">#REF!</definedName>
    <definedName name="_______SCH5" localSheetId="0">#REF!</definedName>
    <definedName name="_______SCH5" localSheetId="3">#REF!</definedName>
    <definedName name="_______SCH5" localSheetId="1">#REF!</definedName>
    <definedName name="_______SCH5">#REF!</definedName>
    <definedName name="_______slm12" localSheetId="2">'[5]Input Combined Firm'!#REF!</definedName>
    <definedName name="_______slm12" localSheetId="0">'[5]Input Combined Firm'!#REF!</definedName>
    <definedName name="_______slm12" localSheetId="3">'[5]Input Combined Firm'!#REF!</definedName>
    <definedName name="_______slm12" localSheetId="1">'[5]Input Combined Firm'!#REF!</definedName>
    <definedName name="_______slm12">'[5]Input Combined Firm'!#REF!</definedName>
    <definedName name="_______slm13" localSheetId="2">'[5]Input Combined Firm'!#REF!</definedName>
    <definedName name="_______slm13" localSheetId="0">'[5]Input Combined Firm'!#REF!</definedName>
    <definedName name="_______slm13" localSheetId="3">'[5]Input Combined Firm'!#REF!</definedName>
    <definedName name="_______slm13" localSheetId="1">'[5]Input Combined Firm'!#REF!</definedName>
    <definedName name="_______slm13">'[5]Input Combined Firm'!#REF!</definedName>
    <definedName name="_______slm14" localSheetId="2">'[5]Input Combined Firm'!#REF!</definedName>
    <definedName name="_______slm14" localSheetId="0">'[5]Input Combined Firm'!#REF!</definedName>
    <definedName name="_______slm14" localSheetId="3">'[5]Input Combined Firm'!#REF!</definedName>
    <definedName name="_______slm14" localSheetId="1">'[5]Input Combined Firm'!#REF!</definedName>
    <definedName name="_______slm14">'[5]Input Combined Firm'!#REF!</definedName>
    <definedName name="_______slm15" localSheetId="2">'[5]Input Combined Firm'!#REF!</definedName>
    <definedName name="_______slm15" localSheetId="0">'[5]Input Combined Firm'!#REF!</definedName>
    <definedName name="_______slm15" localSheetId="3">'[5]Input Combined Firm'!#REF!</definedName>
    <definedName name="_______slm15" localSheetId="1">'[5]Input Combined Firm'!#REF!</definedName>
    <definedName name="_______slm15">'[5]Input Combined Firm'!#REF!</definedName>
    <definedName name="_______slm6" localSheetId="2">'[5]Input Target Firm'!#REF!</definedName>
    <definedName name="_______slm6" localSheetId="0">'[5]Input Target Firm'!#REF!</definedName>
    <definedName name="_______slm6" localSheetId="3">'[5]Input Target Firm'!#REF!</definedName>
    <definedName name="_______slm6" localSheetId="1">'[5]Input Target Firm'!#REF!</definedName>
    <definedName name="_______slm6">'[5]Input Target Firm'!#REF!</definedName>
    <definedName name="_______slm7" localSheetId="2">'[5]Input Target Firm'!#REF!</definedName>
    <definedName name="_______slm7" localSheetId="0">'[5]Input Target Firm'!#REF!</definedName>
    <definedName name="_______slm7" localSheetId="3">'[5]Input Target Firm'!#REF!</definedName>
    <definedName name="_______slm7" localSheetId="1">'[5]Input Target Firm'!#REF!</definedName>
    <definedName name="_______slm7">'[5]Input Target Firm'!#REF!</definedName>
    <definedName name="_______slm8" localSheetId="2">'[5]Input Target Firm'!#REF!</definedName>
    <definedName name="_______slm8" localSheetId="0">'[5]Input Target Firm'!#REF!</definedName>
    <definedName name="_______slm8" localSheetId="3">'[5]Input Target Firm'!#REF!</definedName>
    <definedName name="_______slm8" localSheetId="1">'[5]Input Target Firm'!#REF!</definedName>
    <definedName name="_______slm8">'[5]Input Target Firm'!#REF!</definedName>
    <definedName name="_______slm9" localSheetId="2">'[5]Input Target Firm'!#REF!</definedName>
    <definedName name="_______slm9" localSheetId="0">'[5]Input Target Firm'!#REF!</definedName>
    <definedName name="_______slm9" localSheetId="3">'[5]Input Target Firm'!#REF!</definedName>
    <definedName name="_______slm9" localSheetId="1">'[5]Input Target Firm'!#REF!</definedName>
    <definedName name="_______slm9">'[5]Input Target Firm'!#REF!</definedName>
    <definedName name="_______wdv10" localSheetId="2">'[5]Input Target Firm'!#REF!</definedName>
    <definedName name="_______wdv10" localSheetId="0">'[5]Input Target Firm'!#REF!</definedName>
    <definedName name="_______wdv10" localSheetId="3">'[5]Input Target Firm'!#REF!</definedName>
    <definedName name="_______wdv10" localSheetId="1">'[5]Input Target Firm'!#REF!</definedName>
    <definedName name="_______wdv10">'[5]Input Target Firm'!#REF!</definedName>
    <definedName name="_______wdv11" localSheetId="2">'[5]Input Combined Firm'!#REF!</definedName>
    <definedName name="_______wdv11" localSheetId="0">'[5]Input Combined Firm'!#REF!</definedName>
    <definedName name="_______wdv11" localSheetId="3">'[5]Input Combined Firm'!#REF!</definedName>
    <definedName name="_______wdv11" localSheetId="1">'[5]Input Combined Firm'!#REF!</definedName>
    <definedName name="_______wdv11">'[5]Input Combined Firm'!#REF!</definedName>
    <definedName name="_______wdv12" localSheetId="2">'[5]Input Combined Firm'!#REF!</definedName>
    <definedName name="_______wdv12" localSheetId="0">'[5]Input Combined Firm'!#REF!</definedName>
    <definedName name="_______wdv12" localSheetId="3">'[5]Input Combined Firm'!#REF!</definedName>
    <definedName name="_______wdv12" localSheetId="1">'[5]Input Combined Firm'!#REF!</definedName>
    <definedName name="_______wdv12">'[5]Input Combined Firm'!#REF!</definedName>
    <definedName name="_______wdv13" localSheetId="2">'[5]Input Combined Firm'!#REF!</definedName>
    <definedName name="_______wdv13" localSheetId="0">'[5]Input Combined Firm'!#REF!</definedName>
    <definedName name="_______wdv13" localSheetId="3">'[5]Input Combined Firm'!#REF!</definedName>
    <definedName name="_______wdv13" localSheetId="1">'[5]Input Combined Firm'!#REF!</definedName>
    <definedName name="_______wdv13">'[5]Input Combined Firm'!#REF!</definedName>
    <definedName name="_______wdv14" localSheetId="2">'[5]Input Combined Firm'!#REF!</definedName>
    <definedName name="_______wdv14" localSheetId="0">'[5]Input Combined Firm'!#REF!</definedName>
    <definedName name="_______wdv14" localSheetId="3">'[5]Input Combined Firm'!#REF!</definedName>
    <definedName name="_______wdv14" localSheetId="1">'[5]Input Combined Firm'!#REF!</definedName>
    <definedName name="_______wdv14">'[5]Input Combined Firm'!#REF!</definedName>
    <definedName name="_______wdv15" localSheetId="2">'[5]Input Combined Firm'!#REF!</definedName>
    <definedName name="_______wdv15" localSheetId="0">'[5]Input Combined Firm'!#REF!</definedName>
    <definedName name="_______wdv15" localSheetId="3">'[5]Input Combined Firm'!#REF!</definedName>
    <definedName name="_______wdv15" localSheetId="1">'[5]Input Combined Firm'!#REF!</definedName>
    <definedName name="_______wdv15">'[5]Input Combined Firm'!#REF!</definedName>
    <definedName name="_______wdv6" localSheetId="2">'[5]Input Target Firm'!#REF!</definedName>
    <definedName name="_______wdv6" localSheetId="0">'[5]Input Target Firm'!#REF!</definedName>
    <definedName name="_______wdv6" localSheetId="3">'[5]Input Target Firm'!#REF!</definedName>
    <definedName name="_______wdv6" localSheetId="1">'[5]Input Target Firm'!#REF!</definedName>
    <definedName name="_______wdv6">'[5]Input Target Firm'!#REF!</definedName>
    <definedName name="_______wdv7" localSheetId="2">'[5]Input Target Firm'!#REF!</definedName>
    <definedName name="_______wdv7" localSheetId="0">'[5]Input Target Firm'!#REF!</definedName>
    <definedName name="_______wdv7" localSheetId="3">'[5]Input Target Firm'!#REF!</definedName>
    <definedName name="_______wdv7" localSheetId="1">'[5]Input Target Firm'!#REF!</definedName>
    <definedName name="_______wdv7">'[5]Input Target Firm'!#REF!</definedName>
    <definedName name="_______wdv8" localSheetId="2">'[5]Input Target Firm'!#REF!</definedName>
    <definedName name="_______wdv8" localSheetId="0">'[5]Input Target Firm'!#REF!</definedName>
    <definedName name="_______wdv8" localSheetId="3">'[5]Input Target Firm'!#REF!</definedName>
    <definedName name="_______wdv8" localSheetId="1">'[5]Input Target Firm'!#REF!</definedName>
    <definedName name="_______wdv8">'[5]Input Target Firm'!#REF!</definedName>
    <definedName name="_______wdv9" localSheetId="2">'[5]Input Target Firm'!#REF!</definedName>
    <definedName name="_______wdv9" localSheetId="0">'[5]Input Target Firm'!#REF!</definedName>
    <definedName name="_______wdv9" localSheetId="3">'[5]Input Target Firm'!#REF!</definedName>
    <definedName name="_______wdv9" localSheetId="1">'[5]Input Target Firm'!#REF!</definedName>
    <definedName name="_______wdv9">'[5]Input Target Firm'!#REF!</definedName>
    <definedName name="_______WT1">'[8]Parameter Definitions '!$I$21</definedName>
    <definedName name="_______WT2">'[8]Parameter Definitions '!$I$22</definedName>
    <definedName name="_______WT3">'[8]Parameter Definitions '!$I$23</definedName>
    <definedName name="_______WT4">'[8]Parameter Definitions '!$I$24</definedName>
    <definedName name="_______WT5">'[8]Parameter Definitions '!$I$25</definedName>
    <definedName name="_______WT6">'[8]Parameter Definitions '!$I$26</definedName>
    <definedName name="_______WT7">'[8]Parameter Definitions '!$I$27</definedName>
    <definedName name="_______WT8">'[8]Parameter Definitions '!$I$28</definedName>
    <definedName name="______cap12" localSheetId="2">'[5]Input Combined Firm'!#REF!</definedName>
    <definedName name="______cap12" localSheetId="0">'[5]Input Combined Firm'!#REF!</definedName>
    <definedName name="______cap12" localSheetId="3">'[5]Input Combined Firm'!#REF!</definedName>
    <definedName name="______cap12" localSheetId="1">'[5]Input Combined Firm'!#REF!</definedName>
    <definedName name="______cap12">'[5]Input Combined Firm'!#REF!</definedName>
    <definedName name="______cap13" localSheetId="2">'[5]Input Combined Firm'!#REF!</definedName>
    <definedName name="______cap13" localSheetId="0">'[5]Input Combined Firm'!#REF!</definedName>
    <definedName name="______cap13" localSheetId="3">'[5]Input Combined Firm'!#REF!</definedName>
    <definedName name="______cap13" localSheetId="1">'[5]Input Combined Firm'!#REF!</definedName>
    <definedName name="______cap13">'[5]Input Combined Firm'!#REF!</definedName>
    <definedName name="______cap14" localSheetId="2">'[5]Input Combined Firm'!#REF!</definedName>
    <definedName name="______cap14" localSheetId="0">'[5]Input Combined Firm'!#REF!</definedName>
    <definedName name="______cap14" localSheetId="3">'[5]Input Combined Firm'!#REF!</definedName>
    <definedName name="______cap14" localSheetId="1">'[5]Input Combined Firm'!#REF!</definedName>
    <definedName name="______cap14">'[5]Input Combined Firm'!#REF!</definedName>
    <definedName name="______cap15" localSheetId="2">'[5]Input Combined Firm'!#REF!</definedName>
    <definedName name="______cap15" localSheetId="0">'[5]Input Combined Firm'!#REF!</definedName>
    <definedName name="______cap15" localSheetId="3">'[5]Input Combined Firm'!#REF!</definedName>
    <definedName name="______cap15" localSheetId="1">'[5]Input Combined Firm'!#REF!</definedName>
    <definedName name="______cap15">'[5]Input Combined Firm'!#REF!</definedName>
    <definedName name="______cap6" localSheetId="2">'[5]Input Target Firm'!#REF!</definedName>
    <definedName name="______cap6" localSheetId="0">'[5]Input Target Firm'!#REF!</definedName>
    <definedName name="______cap6" localSheetId="3">'[5]Input Target Firm'!#REF!</definedName>
    <definedName name="______cap6" localSheetId="1">'[5]Input Target Firm'!#REF!</definedName>
    <definedName name="______cap6">'[5]Input Target Firm'!#REF!</definedName>
    <definedName name="______cap7" localSheetId="2">'[5]Input Target Firm'!#REF!</definedName>
    <definedName name="______cap7" localSheetId="0">'[5]Input Target Firm'!#REF!</definedName>
    <definedName name="______cap7" localSheetId="3">'[5]Input Target Firm'!#REF!</definedName>
    <definedName name="______cap7" localSheetId="1">'[5]Input Target Firm'!#REF!</definedName>
    <definedName name="______cap7">'[5]Input Target Firm'!#REF!</definedName>
    <definedName name="______cap8" localSheetId="2">'[5]Input Target Firm'!#REF!</definedName>
    <definedName name="______cap8" localSheetId="0">'[5]Input Target Firm'!#REF!</definedName>
    <definedName name="______cap8" localSheetId="3">'[5]Input Target Firm'!#REF!</definedName>
    <definedName name="______cap8" localSheetId="1">'[5]Input Target Firm'!#REF!</definedName>
    <definedName name="______cap8">'[5]Input Target Firm'!#REF!</definedName>
    <definedName name="______cap9" localSheetId="2">'[5]Input Target Firm'!#REF!</definedName>
    <definedName name="______cap9" localSheetId="0">'[5]Input Target Firm'!#REF!</definedName>
    <definedName name="______cap9" localSheetId="3">'[5]Input Target Firm'!#REF!</definedName>
    <definedName name="______cap9" localSheetId="1">'[5]Input Target Firm'!#REF!</definedName>
    <definedName name="______cap9">'[5]Input Target Firm'!#REF!</definedName>
    <definedName name="______gfa12" localSheetId="2">'[5]Input Combined Firm'!#REF!</definedName>
    <definedName name="______gfa12" localSheetId="0">'[5]Input Combined Firm'!#REF!</definedName>
    <definedName name="______gfa12" localSheetId="3">'[5]Input Combined Firm'!#REF!</definedName>
    <definedName name="______gfa12" localSheetId="1">'[5]Input Combined Firm'!#REF!</definedName>
    <definedName name="______gfa12">'[5]Input Combined Firm'!#REF!</definedName>
    <definedName name="______gfa13" localSheetId="2">'[5]Input Combined Firm'!#REF!</definedName>
    <definedName name="______gfa13" localSheetId="0">'[5]Input Combined Firm'!#REF!</definedName>
    <definedName name="______gfa13" localSheetId="3">'[5]Input Combined Firm'!#REF!</definedName>
    <definedName name="______gfa13" localSheetId="1">'[5]Input Combined Firm'!#REF!</definedName>
    <definedName name="______gfa13">'[5]Input Combined Firm'!#REF!</definedName>
    <definedName name="______gfa14" localSheetId="2">'[5]Input Combined Firm'!#REF!</definedName>
    <definedName name="______gfa14" localSheetId="0">'[5]Input Combined Firm'!#REF!</definedName>
    <definedName name="______gfa14" localSheetId="3">'[5]Input Combined Firm'!#REF!</definedName>
    <definedName name="______gfa14" localSheetId="1">'[5]Input Combined Firm'!#REF!</definedName>
    <definedName name="______gfa14">'[5]Input Combined Firm'!#REF!</definedName>
    <definedName name="______gfa15" localSheetId="2">'[5]Input Combined Firm'!#REF!</definedName>
    <definedName name="______gfa15" localSheetId="0">'[5]Input Combined Firm'!#REF!</definedName>
    <definedName name="______gfa15" localSheetId="3">'[5]Input Combined Firm'!#REF!</definedName>
    <definedName name="______gfa15" localSheetId="1">'[5]Input Combined Firm'!#REF!</definedName>
    <definedName name="______gfa15">'[5]Input Combined Firm'!#REF!</definedName>
    <definedName name="______gfa6" localSheetId="2">'[5]Input Target Firm'!#REF!</definedName>
    <definedName name="______gfa6" localSheetId="0">'[5]Input Target Firm'!#REF!</definedName>
    <definedName name="______gfa6" localSheetId="3">'[5]Input Target Firm'!#REF!</definedName>
    <definedName name="______gfa6" localSheetId="1">'[5]Input Target Firm'!#REF!</definedName>
    <definedName name="______gfa6">'[5]Input Target Firm'!#REF!</definedName>
    <definedName name="______gfa7" localSheetId="2">'[5]Input Target Firm'!#REF!</definedName>
    <definedName name="______gfa7" localSheetId="0">'[5]Input Target Firm'!#REF!</definedName>
    <definedName name="______gfa7" localSheetId="3">'[5]Input Target Firm'!#REF!</definedName>
    <definedName name="______gfa7" localSheetId="1">'[5]Input Target Firm'!#REF!</definedName>
    <definedName name="______gfa7">'[5]Input Target Firm'!#REF!</definedName>
    <definedName name="______gfa8" localSheetId="2">'[5]Input Target Firm'!#REF!</definedName>
    <definedName name="______gfa8" localSheetId="0">'[5]Input Target Firm'!#REF!</definedName>
    <definedName name="______gfa8" localSheetId="3">'[5]Input Target Firm'!#REF!</definedName>
    <definedName name="______gfa8" localSheetId="1">'[5]Input Target Firm'!#REF!</definedName>
    <definedName name="______gfa8">'[5]Input Target Firm'!#REF!</definedName>
    <definedName name="______gfa9" localSheetId="2">'[5]Input Target Firm'!#REF!</definedName>
    <definedName name="______gfa9" localSheetId="0">'[5]Input Target Firm'!#REF!</definedName>
    <definedName name="______gfa9" localSheetId="3">'[5]Input Target Firm'!#REF!</definedName>
    <definedName name="______gfa9" localSheetId="1">'[5]Input Target Firm'!#REF!</definedName>
    <definedName name="______gfa9">'[5]Input Target Firm'!#REF!</definedName>
    <definedName name="______inv3" localSheetId="2">'[5]Input Target Firm'!#REF!</definedName>
    <definedName name="______inv3" localSheetId="0">'[5]Input Target Firm'!#REF!</definedName>
    <definedName name="______inv3" localSheetId="3">'[5]Input Target Firm'!#REF!</definedName>
    <definedName name="______inv3" localSheetId="1">'[5]Input Target Firm'!#REF!</definedName>
    <definedName name="______inv3">'[5]Input Target Firm'!#REF!</definedName>
    <definedName name="______inv4" localSheetId="2">'[5]Input Target Firm'!#REF!</definedName>
    <definedName name="______inv4" localSheetId="0">'[5]Input Target Firm'!#REF!</definedName>
    <definedName name="______inv4" localSheetId="3">'[5]Input Target Firm'!#REF!</definedName>
    <definedName name="______inv4" localSheetId="1">'[5]Input Target Firm'!#REF!</definedName>
    <definedName name="______inv4">'[5]Input Target Firm'!#REF!</definedName>
    <definedName name="______inv5" localSheetId="2">'[5]Input Combined Firm'!#REF!</definedName>
    <definedName name="______inv5" localSheetId="0">'[5]Input Combined Firm'!#REF!</definedName>
    <definedName name="______inv5" localSheetId="3">'[5]Input Combined Firm'!#REF!</definedName>
    <definedName name="______inv5" localSheetId="1">'[5]Input Combined Firm'!#REF!</definedName>
    <definedName name="______inv5">'[5]Input Combined Firm'!#REF!</definedName>
    <definedName name="______inv6" localSheetId="2">'[5]Input Combined Firm'!#REF!</definedName>
    <definedName name="______inv6" localSheetId="0">'[5]Input Combined Firm'!#REF!</definedName>
    <definedName name="______inv6" localSheetId="3">'[5]Input Combined Firm'!#REF!</definedName>
    <definedName name="______inv6" localSheetId="1">'[5]Input Combined Firm'!#REF!</definedName>
    <definedName name="______inv6">'[5]Input Combined Firm'!#REF!</definedName>
    <definedName name="______kda1">#N/A</definedName>
    <definedName name="______LT3">'[8]Parameter Definitions '!$E$23</definedName>
    <definedName name="______Met1">'[8]Parameter Definitions '!$B$6:$C$10</definedName>
    <definedName name="______Met2">'[8]Parameter Definitions '!$D$6:$E$10</definedName>
    <definedName name="______Met3">'[8]Parameter Definitions '!$F$6:$G$10</definedName>
    <definedName name="______Met4">'[8]Parameter Definitions '!$H$6:$I$10</definedName>
    <definedName name="______Met5">'[8]Parameter Definitions '!$B$13:$C$17</definedName>
    <definedName name="______Met6">'[8]Parameter Definitions '!$D$13:$E$17</definedName>
    <definedName name="______Met7">'[8]Parameter Definitions '!$F$13:$G$17</definedName>
    <definedName name="______Met8">'[8]Parameter Definitions '!$H$13:$I$17</definedName>
    <definedName name="______MT1">'[8]Parameter Definitions '!$E$25</definedName>
    <definedName name="______MT2">'[8]Parameter Definitions '!$E$26</definedName>
    <definedName name="______MT3">'[8]Parameter Definitions '!$E$27</definedName>
    <definedName name="______nfa14" localSheetId="2">'[5]Input Combined Firm'!#REF!</definedName>
    <definedName name="______nfa14" localSheetId="0">'[5]Input Combined Firm'!#REF!</definedName>
    <definedName name="______nfa14" localSheetId="3">'[5]Input Combined Firm'!#REF!</definedName>
    <definedName name="______nfa14" localSheetId="1">'[5]Input Combined Firm'!#REF!</definedName>
    <definedName name="______nfa14">'[5]Input Combined Firm'!#REF!</definedName>
    <definedName name="______nfa15" localSheetId="2">'[5]Input Combined Firm'!#REF!</definedName>
    <definedName name="______nfa15" localSheetId="0">'[5]Input Combined Firm'!#REF!</definedName>
    <definedName name="______nfa15" localSheetId="3">'[5]Input Combined Firm'!#REF!</definedName>
    <definedName name="______nfa15" localSheetId="1">'[5]Input Combined Firm'!#REF!</definedName>
    <definedName name="______nfa15">'[5]Input Combined Firm'!#REF!</definedName>
    <definedName name="______nfa6" localSheetId="2">'[5]Input Target Firm'!#REF!</definedName>
    <definedName name="______nfa6" localSheetId="0">'[5]Input Target Firm'!#REF!</definedName>
    <definedName name="______nfa6" localSheetId="3">'[5]Input Target Firm'!#REF!</definedName>
    <definedName name="______nfa6" localSheetId="1">'[5]Input Target Firm'!#REF!</definedName>
    <definedName name="______nfa6">'[5]Input Target Firm'!#REF!</definedName>
    <definedName name="______nfa7" localSheetId="2">'[5]Input Target Firm'!#REF!</definedName>
    <definedName name="______nfa7" localSheetId="0">'[5]Input Target Firm'!#REF!</definedName>
    <definedName name="______nfa7" localSheetId="3">'[5]Input Target Firm'!#REF!</definedName>
    <definedName name="______nfa7" localSheetId="1">'[5]Input Target Firm'!#REF!</definedName>
    <definedName name="______nfa7">'[5]Input Target Firm'!#REF!</definedName>
    <definedName name="______nfa8" localSheetId="2">'[5]Input Target Firm'!#REF!</definedName>
    <definedName name="______nfa8" localSheetId="0">'[5]Input Target Firm'!#REF!</definedName>
    <definedName name="______nfa8" localSheetId="3">'[5]Input Target Firm'!#REF!</definedName>
    <definedName name="______nfa8" localSheetId="1">'[5]Input Target Firm'!#REF!</definedName>
    <definedName name="______nfa8">'[5]Input Target Firm'!#REF!</definedName>
    <definedName name="______nfa9" localSheetId="2">'[5]Input Target Firm'!#REF!</definedName>
    <definedName name="______nfa9" localSheetId="0">'[5]Input Target Firm'!#REF!</definedName>
    <definedName name="______nfa9" localSheetId="3">'[5]Input Target Firm'!#REF!</definedName>
    <definedName name="______nfa9" localSheetId="1">'[5]Input Target Firm'!#REF!</definedName>
    <definedName name="______nfa9">'[5]Input Target Firm'!#REF!</definedName>
    <definedName name="______owc3" localSheetId="2">'[5]Input Target Firm'!#REF!</definedName>
    <definedName name="______owc3" localSheetId="0">'[5]Input Target Firm'!#REF!</definedName>
    <definedName name="______owc3" localSheetId="3">'[5]Input Target Firm'!#REF!</definedName>
    <definedName name="______owc3" localSheetId="1">'[5]Input Target Firm'!#REF!</definedName>
    <definedName name="______owc3">'[5]Input Target Firm'!#REF!</definedName>
    <definedName name="______owc4" localSheetId="2">'[5]Input Target Firm'!#REF!</definedName>
    <definedName name="______owc4" localSheetId="0">'[5]Input Target Firm'!#REF!</definedName>
    <definedName name="______owc4" localSheetId="3">'[5]Input Target Firm'!#REF!</definedName>
    <definedName name="______owc4" localSheetId="1">'[5]Input Target Firm'!#REF!</definedName>
    <definedName name="______owc4">'[5]Input Target Firm'!#REF!</definedName>
    <definedName name="______owc5" localSheetId="2">'[5]Input Combined Firm'!#REF!</definedName>
    <definedName name="______owc5" localSheetId="0">'[5]Input Combined Firm'!#REF!</definedName>
    <definedName name="______owc5" localSheetId="3">'[5]Input Combined Firm'!#REF!</definedName>
    <definedName name="______owc5" localSheetId="1">'[5]Input Combined Firm'!#REF!</definedName>
    <definedName name="______owc5">'[5]Input Combined Firm'!#REF!</definedName>
    <definedName name="______owc6" localSheetId="2">'[5]Input Combined Firm'!#REF!</definedName>
    <definedName name="______owc6" localSheetId="0">'[5]Input Combined Firm'!#REF!</definedName>
    <definedName name="______owc6" localSheetId="3">'[5]Input Combined Firm'!#REF!</definedName>
    <definedName name="______owc6" localSheetId="1">'[5]Input Combined Firm'!#REF!</definedName>
    <definedName name="______owc6">'[5]Input Combined Firm'!#REF!</definedName>
    <definedName name="______ps2" localSheetId="2">'[5]Input Target Firm'!#REF!</definedName>
    <definedName name="______ps2" localSheetId="0">'[5]Input Target Firm'!#REF!</definedName>
    <definedName name="______ps2" localSheetId="3">'[5]Input Target Firm'!#REF!</definedName>
    <definedName name="______ps2" localSheetId="1">'[5]Input Target Firm'!#REF!</definedName>
    <definedName name="______ps2">'[5]Input Target Firm'!#REF!</definedName>
    <definedName name="______ps3" localSheetId="2">'[5]Input Combined Firm'!#REF!</definedName>
    <definedName name="______ps3" localSheetId="0">'[5]Input Combined Firm'!#REF!</definedName>
    <definedName name="______ps3" localSheetId="3">'[5]Input Combined Firm'!#REF!</definedName>
    <definedName name="______ps3" localSheetId="1">'[5]Input Combined Firm'!#REF!</definedName>
    <definedName name="______ps3">'[5]Input Combined Firm'!#REF!</definedName>
    <definedName name="______Q22">#N/A</definedName>
    <definedName name="______res1" localSheetId="2">'[5]Input Acq Firm'!#REF!</definedName>
    <definedName name="______res1" localSheetId="0">'[5]Input Acq Firm'!#REF!</definedName>
    <definedName name="______res1" localSheetId="3">'[5]Input Acq Firm'!#REF!</definedName>
    <definedName name="______res1" localSheetId="1">'[5]Input Acq Firm'!#REF!</definedName>
    <definedName name="______res1">'[5]Input Acq Firm'!#REF!</definedName>
    <definedName name="______res2" localSheetId="2">'[5]Input Target Firm'!#REF!</definedName>
    <definedName name="______res2" localSheetId="0">'[5]Input Target Firm'!#REF!</definedName>
    <definedName name="______res2" localSheetId="3">'[5]Input Target Firm'!#REF!</definedName>
    <definedName name="______res2" localSheetId="1">'[5]Input Target Firm'!#REF!</definedName>
    <definedName name="______res2">'[5]Input Target Firm'!#REF!</definedName>
    <definedName name="______res3" localSheetId="2">'[5]Input Combined Firm'!#REF!</definedName>
    <definedName name="______res3" localSheetId="0">'[5]Input Combined Firm'!#REF!</definedName>
    <definedName name="______res3" localSheetId="3">'[5]Input Combined Firm'!#REF!</definedName>
    <definedName name="______res3" localSheetId="1">'[5]Input Combined Firm'!#REF!</definedName>
    <definedName name="______res3">'[5]Input Combined Firm'!#REF!</definedName>
    <definedName name="______sa1">#N/A</definedName>
    <definedName name="______sa2">#N/A</definedName>
    <definedName name="______sa3">#N/A</definedName>
    <definedName name="______sa4">#N/A</definedName>
    <definedName name="______sa5">#N/A</definedName>
    <definedName name="______slm13" localSheetId="2">'[5]Input Combined Firm'!#REF!</definedName>
    <definedName name="______slm13" localSheetId="0">'[5]Input Combined Firm'!#REF!</definedName>
    <definedName name="______slm13" localSheetId="3">'[5]Input Combined Firm'!#REF!</definedName>
    <definedName name="______slm13" localSheetId="1">'[5]Input Combined Firm'!#REF!</definedName>
    <definedName name="______slm13">'[5]Input Combined Firm'!#REF!</definedName>
    <definedName name="______slm14" localSheetId="2">'[5]Input Combined Firm'!#REF!</definedName>
    <definedName name="______slm14" localSheetId="0">'[5]Input Combined Firm'!#REF!</definedName>
    <definedName name="______slm14" localSheetId="3">'[5]Input Combined Firm'!#REF!</definedName>
    <definedName name="______slm14" localSheetId="1">'[5]Input Combined Firm'!#REF!</definedName>
    <definedName name="______slm14">'[5]Input Combined Firm'!#REF!</definedName>
    <definedName name="______slm15" localSheetId="2">'[5]Input Combined Firm'!#REF!</definedName>
    <definedName name="______slm15" localSheetId="0">'[5]Input Combined Firm'!#REF!</definedName>
    <definedName name="______slm15" localSheetId="3">'[5]Input Combined Firm'!#REF!</definedName>
    <definedName name="______slm15" localSheetId="1">'[5]Input Combined Firm'!#REF!</definedName>
    <definedName name="______slm15">'[5]Input Combined Firm'!#REF!</definedName>
    <definedName name="______slm6" localSheetId="2">'[5]Input Target Firm'!#REF!</definedName>
    <definedName name="______slm6" localSheetId="0">'[5]Input Target Firm'!#REF!</definedName>
    <definedName name="______slm6" localSheetId="3">'[5]Input Target Firm'!#REF!</definedName>
    <definedName name="______slm6" localSheetId="1">'[5]Input Target Firm'!#REF!</definedName>
    <definedName name="______slm6">'[5]Input Target Firm'!#REF!</definedName>
    <definedName name="______slm7" localSheetId="2">'[5]Input Target Firm'!#REF!</definedName>
    <definedName name="______slm7" localSheetId="0">'[5]Input Target Firm'!#REF!</definedName>
    <definedName name="______slm7" localSheetId="3">'[5]Input Target Firm'!#REF!</definedName>
    <definedName name="______slm7" localSheetId="1">'[5]Input Target Firm'!#REF!</definedName>
    <definedName name="______slm7">'[5]Input Target Firm'!#REF!</definedName>
    <definedName name="______slm8" localSheetId="2">'[5]Input Target Firm'!#REF!</definedName>
    <definedName name="______slm8" localSheetId="0">'[5]Input Target Firm'!#REF!</definedName>
    <definedName name="______slm8" localSheetId="3">'[5]Input Target Firm'!#REF!</definedName>
    <definedName name="______slm8" localSheetId="1">'[5]Input Target Firm'!#REF!</definedName>
    <definedName name="______slm8">'[5]Input Target Firm'!#REF!</definedName>
    <definedName name="______slm9" localSheetId="2">'[5]Input Target Firm'!#REF!</definedName>
    <definedName name="______slm9" localSheetId="0">'[5]Input Target Firm'!#REF!</definedName>
    <definedName name="______slm9" localSheetId="3">'[5]Input Target Firm'!#REF!</definedName>
    <definedName name="______slm9" localSheetId="1">'[5]Input Target Firm'!#REF!</definedName>
    <definedName name="______slm9">'[5]Input Target Firm'!#REF!</definedName>
    <definedName name="______wdv10" localSheetId="2">'[5]Input Target Firm'!#REF!</definedName>
    <definedName name="______wdv10" localSheetId="0">'[5]Input Target Firm'!#REF!</definedName>
    <definedName name="______wdv10" localSheetId="3">'[5]Input Target Firm'!#REF!</definedName>
    <definedName name="______wdv10" localSheetId="1">'[5]Input Target Firm'!#REF!</definedName>
    <definedName name="______wdv10">'[5]Input Target Firm'!#REF!</definedName>
    <definedName name="______wdv11" localSheetId="2">'[5]Input Combined Firm'!#REF!</definedName>
    <definedName name="______wdv11" localSheetId="0">'[5]Input Combined Firm'!#REF!</definedName>
    <definedName name="______wdv11" localSheetId="3">'[5]Input Combined Firm'!#REF!</definedName>
    <definedName name="______wdv11" localSheetId="1">'[5]Input Combined Firm'!#REF!</definedName>
    <definedName name="______wdv11">'[5]Input Combined Firm'!#REF!</definedName>
    <definedName name="______wdv12" localSheetId="2">'[5]Input Combined Firm'!#REF!</definedName>
    <definedName name="______wdv12" localSheetId="0">'[5]Input Combined Firm'!#REF!</definedName>
    <definedName name="______wdv12" localSheetId="3">'[5]Input Combined Firm'!#REF!</definedName>
    <definedName name="______wdv12" localSheetId="1">'[5]Input Combined Firm'!#REF!</definedName>
    <definedName name="______wdv12">'[5]Input Combined Firm'!#REF!</definedName>
    <definedName name="______wdv13" localSheetId="2">'[5]Input Combined Firm'!#REF!</definedName>
    <definedName name="______wdv13" localSheetId="0">'[5]Input Combined Firm'!#REF!</definedName>
    <definedName name="______wdv13" localSheetId="3">'[5]Input Combined Firm'!#REF!</definedName>
    <definedName name="______wdv13" localSheetId="1">'[5]Input Combined Firm'!#REF!</definedName>
    <definedName name="______wdv13">'[5]Input Combined Firm'!#REF!</definedName>
    <definedName name="______wdv14" localSheetId="2">'[5]Input Combined Firm'!#REF!</definedName>
    <definedName name="______wdv14" localSheetId="0">'[5]Input Combined Firm'!#REF!</definedName>
    <definedName name="______wdv14" localSheetId="3">'[5]Input Combined Firm'!#REF!</definedName>
    <definedName name="______wdv14" localSheetId="1">'[5]Input Combined Firm'!#REF!</definedName>
    <definedName name="______wdv14">'[5]Input Combined Firm'!#REF!</definedName>
    <definedName name="______wdv15" localSheetId="2">'[5]Input Combined Firm'!#REF!</definedName>
    <definedName name="______wdv15" localSheetId="0">'[5]Input Combined Firm'!#REF!</definedName>
    <definedName name="______wdv15" localSheetId="3">'[5]Input Combined Firm'!#REF!</definedName>
    <definedName name="______wdv15" localSheetId="1">'[5]Input Combined Firm'!#REF!</definedName>
    <definedName name="______wdv15">'[5]Input Combined Firm'!#REF!</definedName>
    <definedName name="______wdv6" localSheetId="2">'[5]Input Target Firm'!#REF!</definedName>
    <definedName name="______wdv6" localSheetId="0">'[5]Input Target Firm'!#REF!</definedName>
    <definedName name="______wdv6" localSheetId="3">'[5]Input Target Firm'!#REF!</definedName>
    <definedName name="______wdv6" localSheetId="1">'[5]Input Target Firm'!#REF!</definedName>
    <definedName name="______wdv6">'[5]Input Target Firm'!#REF!</definedName>
    <definedName name="______wdv7" localSheetId="2">'[5]Input Target Firm'!#REF!</definedName>
    <definedName name="______wdv7" localSheetId="0">'[5]Input Target Firm'!#REF!</definedName>
    <definedName name="______wdv7" localSheetId="3">'[5]Input Target Firm'!#REF!</definedName>
    <definedName name="______wdv7" localSheetId="1">'[5]Input Target Firm'!#REF!</definedName>
    <definedName name="______wdv7">'[5]Input Target Firm'!#REF!</definedName>
    <definedName name="______wdv8" localSheetId="2">'[5]Input Target Firm'!#REF!</definedName>
    <definedName name="______wdv8" localSheetId="0">'[5]Input Target Firm'!#REF!</definedName>
    <definedName name="______wdv8" localSheetId="3">'[5]Input Target Firm'!#REF!</definedName>
    <definedName name="______wdv8" localSheetId="1">'[5]Input Target Firm'!#REF!</definedName>
    <definedName name="______wdv8">'[5]Input Target Firm'!#REF!</definedName>
    <definedName name="______wdv9" localSheetId="2">'[5]Input Target Firm'!#REF!</definedName>
    <definedName name="______wdv9" localSheetId="0">'[5]Input Target Firm'!#REF!</definedName>
    <definedName name="______wdv9" localSheetId="3">'[5]Input Target Firm'!#REF!</definedName>
    <definedName name="______wdv9" localSheetId="1">'[5]Input Target Firm'!#REF!</definedName>
    <definedName name="______wdv9">'[5]Input Target Firm'!#REF!</definedName>
    <definedName name="______WT4">'[8]Parameter Definitions '!$I$24</definedName>
    <definedName name="______WT5">'[8]Parameter Definitions '!$I$25</definedName>
    <definedName name="______WT6">'[8]Parameter Definitions '!$I$26</definedName>
    <definedName name="______WT7">'[8]Parameter Definitions '!$I$27</definedName>
    <definedName name="______WT8">'[8]Parameter Definitions '!$I$28</definedName>
    <definedName name="_____dk1" hidden="1">{#N/A,#N/A,FALSE,"COVER.XLS";#N/A,#N/A,FALSE,"RACT1.XLS";#N/A,#N/A,FALSE,"RACT2.XLS";#N/A,#N/A,FALSE,"ECCMP";#N/A,#N/A,FALSE,"WELDER.XLS"}</definedName>
    <definedName name="_____gfa12" localSheetId="2">'[5]Input Combined Firm'!#REF!</definedName>
    <definedName name="_____gfa12" localSheetId="0">'[5]Input Combined Firm'!#REF!</definedName>
    <definedName name="_____gfa12" localSheetId="3">'[5]Input Combined Firm'!#REF!</definedName>
    <definedName name="_____gfa12" localSheetId="1">'[5]Input Combined Firm'!#REF!</definedName>
    <definedName name="_____gfa12">'[5]Input Combined Firm'!#REF!</definedName>
    <definedName name="_____gfa13" localSheetId="2">'[5]Input Combined Firm'!#REF!</definedName>
    <definedName name="_____gfa13" localSheetId="0">'[5]Input Combined Firm'!#REF!</definedName>
    <definedName name="_____gfa13" localSheetId="3">'[5]Input Combined Firm'!#REF!</definedName>
    <definedName name="_____gfa13" localSheetId="1">'[5]Input Combined Firm'!#REF!</definedName>
    <definedName name="_____gfa13">'[5]Input Combined Firm'!#REF!</definedName>
    <definedName name="_____gfa14" localSheetId="2">'[5]Input Combined Firm'!#REF!</definedName>
    <definedName name="_____gfa14" localSheetId="0">'[5]Input Combined Firm'!#REF!</definedName>
    <definedName name="_____gfa14" localSheetId="3">'[5]Input Combined Firm'!#REF!</definedName>
    <definedName name="_____gfa14" localSheetId="1">'[5]Input Combined Firm'!#REF!</definedName>
    <definedName name="_____gfa14">'[5]Input Combined Firm'!#REF!</definedName>
    <definedName name="_____gfa15" localSheetId="2">'[5]Input Combined Firm'!#REF!</definedName>
    <definedName name="_____gfa15" localSheetId="0">'[5]Input Combined Firm'!#REF!</definedName>
    <definedName name="_____gfa15" localSheetId="3">'[5]Input Combined Firm'!#REF!</definedName>
    <definedName name="_____gfa15" localSheetId="1">'[5]Input Combined Firm'!#REF!</definedName>
    <definedName name="_____gfa15">'[5]Input Combined Firm'!#REF!</definedName>
    <definedName name="_____gfa6" localSheetId="2">'[5]Input Target Firm'!#REF!</definedName>
    <definedName name="_____gfa6" localSheetId="0">'[5]Input Target Firm'!#REF!</definedName>
    <definedName name="_____gfa6" localSheetId="3">'[5]Input Target Firm'!#REF!</definedName>
    <definedName name="_____gfa6" localSheetId="1">'[5]Input Target Firm'!#REF!</definedName>
    <definedName name="_____gfa6">'[5]Input Target Firm'!#REF!</definedName>
    <definedName name="_____gfa7" localSheetId="2">'[5]Input Target Firm'!#REF!</definedName>
    <definedName name="_____gfa7" localSheetId="0">'[5]Input Target Firm'!#REF!</definedName>
    <definedName name="_____gfa7" localSheetId="3">'[5]Input Target Firm'!#REF!</definedName>
    <definedName name="_____gfa7" localSheetId="1">'[5]Input Target Firm'!#REF!</definedName>
    <definedName name="_____gfa7">'[5]Input Target Firm'!#REF!</definedName>
    <definedName name="_____gfa8" localSheetId="2">'[5]Input Target Firm'!#REF!</definedName>
    <definedName name="_____gfa8" localSheetId="0">'[5]Input Target Firm'!#REF!</definedName>
    <definedName name="_____gfa8" localSheetId="3">'[5]Input Target Firm'!#REF!</definedName>
    <definedName name="_____gfa8" localSheetId="1">'[5]Input Target Firm'!#REF!</definedName>
    <definedName name="_____gfa8">'[5]Input Target Firm'!#REF!</definedName>
    <definedName name="_____gfa9" localSheetId="2">'[5]Input Target Firm'!#REF!</definedName>
    <definedName name="_____gfa9" localSheetId="0">'[5]Input Target Firm'!#REF!</definedName>
    <definedName name="_____gfa9" localSheetId="3">'[5]Input Target Firm'!#REF!</definedName>
    <definedName name="_____gfa9" localSheetId="1">'[5]Input Target Firm'!#REF!</definedName>
    <definedName name="_____gfa9">'[5]Input Target Firm'!#REF!</definedName>
    <definedName name="_____inv3" localSheetId="2">'[5]Input Target Firm'!#REF!</definedName>
    <definedName name="_____inv3" localSheetId="0">'[5]Input Target Firm'!#REF!</definedName>
    <definedName name="_____inv3" localSheetId="3">'[5]Input Target Firm'!#REF!</definedName>
    <definedName name="_____inv3" localSheetId="1">'[5]Input Target Firm'!#REF!</definedName>
    <definedName name="_____inv3">'[5]Input Target Firm'!#REF!</definedName>
    <definedName name="_____inv4" localSheetId="2">'[5]Input Target Firm'!#REF!</definedName>
    <definedName name="_____inv4" localSheetId="0">'[5]Input Target Firm'!#REF!</definedName>
    <definedName name="_____inv4" localSheetId="3">'[5]Input Target Firm'!#REF!</definedName>
    <definedName name="_____inv4" localSheetId="1">'[5]Input Target Firm'!#REF!</definedName>
    <definedName name="_____inv4">'[5]Input Target Firm'!#REF!</definedName>
    <definedName name="_____inv5" localSheetId="2">'[5]Input Combined Firm'!#REF!</definedName>
    <definedName name="_____inv5" localSheetId="0">'[5]Input Combined Firm'!#REF!</definedName>
    <definedName name="_____inv5" localSheetId="3">'[5]Input Combined Firm'!#REF!</definedName>
    <definedName name="_____inv5" localSheetId="1">'[5]Input Combined Firm'!#REF!</definedName>
    <definedName name="_____inv5">'[5]Input Combined Firm'!#REF!</definedName>
    <definedName name="_____inv6" localSheetId="2">'[5]Input Combined Firm'!#REF!</definedName>
    <definedName name="_____inv6" localSheetId="0">'[5]Input Combined Firm'!#REF!</definedName>
    <definedName name="_____inv6" localSheetId="3">'[5]Input Combined Firm'!#REF!</definedName>
    <definedName name="_____inv6" localSheetId="1">'[5]Input Combined Firm'!#REF!</definedName>
    <definedName name="_____inv6">'[5]Input Combined Firm'!#REF!</definedName>
    <definedName name="_____k8" hidden="1">{#N/A,#N/A,FALSE,"COVER1.XLS ";#N/A,#N/A,FALSE,"RACT1.XLS";#N/A,#N/A,FALSE,"RACT2.XLS";#N/A,#N/A,FALSE,"ECCMP";#N/A,#N/A,FALSE,"WELDER.XLS"}</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7" hidden="1">{#N/A,#N/A,FALSE,"COVER1.XLS ";#N/A,#N/A,FALSE,"RACT1.XLS";#N/A,#N/A,FALSE,"RACT2.XLS";#N/A,#N/A,FALSE,"ECCMP";#N/A,#N/A,FALSE,"WELDER.XLS"}</definedName>
    <definedName name="_____kvs8" hidden="1">{#N/A,#N/A,FALSE,"COVER1.XLS ";#N/A,#N/A,FALSE,"RACT1.XLS";#N/A,#N/A,FALSE,"RACT2.XLS";#N/A,#N/A,FALSE,"ECCMP";#N/A,#N/A,FALSE,"WELDER.XLS"}</definedName>
    <definedName name="_____KVS9" hidden="1">{#N/A,#N/A,FALSE,"COVER1.XLS ";#N/A,#N/A,FALSE,"RACT1.XLS";#N/A,#N/A,FALSE,"RACT2.XLS";#N/A,#N/A,FALSE,"ECCMP";#N/A,#N/A,FALSE,"WELDER.XLS"}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'[8]Parameter Definitions '!$E$23</definedName>
    <definedName name="_____Met1">'[8]Parameter Definitions '!$B$6:$C$10</definedName>
    <definedName name="_____Met2">'[8]Parameter Definitions '!$D$6:$E$10</definedName>
    <definedName name="_____Met3">'[8]Parameter Definitions '!$F$6:$G$10</definedName>
    <definedName name="_____Met4">'[8]Parameter Definitions '!$H$6:$I$10</definedName>
    <definedName name="_____Met5">'[8]Parameter Definitions '!$B$13:$C$17</definedName>
    <definedName name="_____Met6">'[8]Parameter Definitions '!$D$13:$E$17</definedName>
    <definedName name="_____Met7">'[8]Parameter Definitions '!$F$13:$G$17</definedName>
    <definedName name="_____Met8">'[8]Parameter Definitions '!$H$13:$I$17</definedName>
    <definedName name="_____MT1">'[8]Parameter Definitions '!$E$25</definedName>
    <definedName name="_____MT2">'[8]Parameter Definitions '!$E$26</definedName>
    <definedName name="_____MT3">'[8]Parameter Definitions '!$E$27</definedName>
    <definedName name="_____nfa14" localSheetId="2">'[5]Input Combined Firm'!#REF!</definedName>
    <definedName name="_____nfa14" localSheetId="0">'[5]Input Combined Firm'!#REF!</definedName>
    <definedName name="_____nfa14" localSheetId="3">'[5]Input Combined Firm'!#REF!</definedName>
    <definedName name="_____nfa14" localSheetId="1">'[5]Input Combined Firm'!#REF!</definedName>
    <definedName name="_____nfa14">'[5]Input Combined Firm'!#REF!</definedName>
    <definedName name="_____nfa15" localSheetId="2">'[5]Input Combined Firm'!#REF!</definedName>
    <definedName name="_____nfa15" localSheetId="0">'[5]Input Combined Firm'!#REF!</definedName>
    <definedName name="_____nfa15" localSheetId="3">'[5]Input Combined Firm'!#REF!</definedName>
    <definedName name="_____nfa15" localSheetId="1">'[5]Input Combined Firm'!#REF!</definedName>
    <definedName name="_____nfa15">'[5]Input Combined Firm'!#REF!</definedName>
    <definedName name="_____nfa6" localSheetId="2">'[5]Input Target Firm'!#REF!</definedName>
    <definedName name="_____nfa6" localSheetId="0">'[5]Input Target Firm'!#REF!</definedName>
    <definedName name="_____nfa6" localSheetId="3">'[5]Input Target Firm'!#REF!</definedName>
    <definedName name="_____nfa6" localSheetId="1">'[5]Input Target Firm'!#REF!</definedName>
    <definedName name="_____nfa6">'[5]Input Target Firm'!#REF!</definedName>
    <definedName name="_____nfa7" localSheetId="2">'[5]Input Target Firm'!#REF!</definedName>
    <definedName name="_____nfa7" localSheetId="0">'[5]Input Target Firm'!#REF!</definedName>
    <definedName name="_____nfa7" localSheetId="3">'[5]Input Target Firm'!#REF!</definedName>
    <definedName name="_____nfa7" localSheetId="1">'[5]Input Target Firm'!#REF!</definedName>
    <definedName name="_____nfa7">'[5]Input Target Firm'!#REF!</definedName>
    <definedName name="_____nfa8" localSheetId="2">'[5]Input Target Firm'!#REF!</definedName>
    <definedName name="_____nfa8" localSheetId="0">'[5]Input Target Firm'!#REF!</definedName>
    <definedName name="_____nfa8" localSheetId="3">'[5]Input Target Firm'!#REF!</definedName>
    <definedName name="_____nfa8" localSheetId="1">'[5]Input Target Firm'!#REF!</definedName>
    <definedName name="_____nfa8">'[5]Input Target Firm'!#REF!</definedName>
    <definedName name="_____nfa9" localSheetId="2">'[5]Input Target Firm'!#REF!</definedName>
    <definedName name="_____nfa9" localSheetId="0">'[5]Input Target Firm'!#REF!</definedName>
    <definedName name="_____nfa9" localSheetId="3">'[5]Input Target Firm'!#REF!</definedName>
    <definedName name="_____nfa9" localSheetId="1">'[5]Input Target Firm'!#REF!</definedName>
    <definedName name="_____nfa9">'[5]Input Target Firm'!#REF!</definedName>
    <definedName name="_____ns1" hidden="1">{#N/A,#N/A,FALSE,"COVER1.XLS ";#N/A,#N/A,FALSE,"RACT1.XLS";#N/A,#N/A,FALSE,"RACT2.XLS";#N/A,#N/A,FALSE,"ECCMP";#N/A,#N/A,FALSE,"WELDER.XLS"}</definedName>
    <definedName name="_____owc3" localSheetId="2">'[5]Input Target Firm'!#REF!</definedName>
    <definedName name="_____owc3" localSheetId="0">'[5]Input Target Firm'!#REF!</definedName>
    <definedName name="_____owc3" localSheetId="3">'[5]Input Target Firm'!#REF!</definedName>
    <definedName name="_____owc3" localSheetId="1">'[5]Input Target Firm'!#REF!</definedName>
    <definedName name="_____owc3">'[5]Input Target Firm'!#REF!</definedName>
    <definedName name="_____owc4" localSheetId="2">'[5]Input Target Firm'!#REF!</definedName>
    <definedName name="_____owc4" localSheetId="0">'[5]Input Target Firm'!#REF!</definedName>
    <definedName name="_____owc4" localSheetId="3">'[5]Input Target Firm'!#REF!</definedName>
    <definedName name="_____owc4" localSheetId="1">'[5]Input Target Firm'!#REF!</definedName>
    <definedName name="_____owc4">'[5]Input Target Firm'!#REF!</definedName>
    <definedName name="_____owc5" localSheetId="2">'[5]Input Combined Firm'!#REF!</definedName>
    <definedName name="_____owc5" localSheetId="0">'[5]Input Combined Firm'!#REF!</definedName>
    <definedName name="_____owc5" localSheetId="3">'[5]Input Combined Firm'!#REF!</definedName>
    <definedName name="_____owc5" localSheetId="1">'[5]Input Combined Firm'!#REF!</definedName>
    <definedName name="_____owc5">'[5]Input Combined Firm'!#REF!</definedName>
    <definedName name="_____owc6" localSheetId="2">'[5]Input Combined Firm'!#REF!</definedName>
    <definedName name="_____owc6" localSheetId="0">'[5]Input Combined Firm'!#REF!</definedName>
    <definedName name="_____owc6" localSheetId="3">'[5]Input Combined Firm'!#REF!</definedName>
    <definedName name="_____owc6" localSheetId="1">'[5]Input Combined Firm'!#REF!</definedName>
    <definedName name="_____owc6">'[5]Input Combined Firm'!#REF!</definedName>
    <definedName name="_____ps2" localSheetId="2">'[5]Input Target Firm'!#REF!</definedName>
    <definedName name="_____ps2" localSheetId="0">'[5]Input Target Firm'!#REF!</definedName>
    <definedName name="_____ps2" localSheetId="3">'[5]Input Target Firm'!#REF!</definedName>
    <definedName name="_____ps2" localSheetId="1">'[5]Input Target Firm'!#REF!</definedName>
    <definedName name="_____ps2">'[5]Input Target Firm'!#REF!</definedName>
    <definedName name="_____ps3" localSheetId="2">'[5]Input Combined Firm'!#REF!</definedName>
    <definedName name="_____ps3" localSheetId="0">'[5]Input Combined Firm'!#REF!</definedName>
    <definedName name="_____ps3" localSheetId="3">'[5]Input Combined Firm'!#REF!</definedName>
    <definedName name="_____ps3" localSheetId="1">'[5]Input Combined Firm'!#REF!</definedName>
    <definedName name="_____ps3">'[5]Input Combined Firm'!#REF!</definedName>
    <definedName name="_____q2" hidden="1">{#N/A,#N/A,FALSE,"COVER1.XLS ";#N/A,#N/A,FALSE,"RACT1.XLS";#N/A,#N/A,FALSE,"RACT2.XLS";#N/A,#N/A,FALSE,"ECCMP";#N/A,#N/A,FALSE,"WELDER.XLS"}</definedName>
    <definedName name="_____Q22">#N/A</definedName>
    <definedName name="_____res1" localSheetId="2">'[5]Input Acq Firm'!#REF!</definedName>
    <definedName name="_____res1" localSheetId="0">'[5]Input Acq Firm'!#REF!</definedName>
    <definedName name="_____res1" localSheetId="3">'[5]Input Acq Firm'!#REF!</definedName>
    <definedName name="_____res1" localSheetId="1">'[5]Input Acq Firm'!#REF!</definedName>
    <definedName name="_____res1">'[5]Input Acq Firm'!#REF!</definedName>
    <definedName name="_____res2" localSheetId="2">'[5]Input Target Firm'!#REF!</definedName>
    <definedName name="_____res2" localSheetId="0">'[5]Input Target Firm'!#REF!</definedName>
    <definedName name="_____res2" localSheetId="3">'[5]Input Target Firm'!#REF!</definedName>
    <definedName name="_____res2" localSheetId="1">'[5]Input Target Firm'!#REF!</definedName>
    <definedName name="_____res2">'[5]Input Target Firm'!#REF!</definedName>
    <definedName name="_____res3" localSheetId="2">'[5]Input Combined Firm'!#REF!</definedName>
    <definedName name="_____res3" localSheetId="0">'[5]Input Combined Firm'!#REF!</definedName>
    <definedName name="_____res3" localSheetId="3">'[5]Input Combined Firm'!#REF!</definedName>
    <definedName name="_____res3" localSheetId="1">'[5]Input Combined Firm'!#REF!</definedName>
    <definedName name="_____res3">'[5]Input Combined Firm'!#REF!</definedName>
    <definedName name="_____sa1">#N/A</definedName>
    <definedName name="_____sa2">#N/A</definedName>
    <definedName name="_____sa3">#N/A</definedName>
    <definedName name="_____sa4">#N/A</definedName>
    <definedName name="_____sa5">#N/A</definedName>
    <definedName name="_____slm12" localSheetId="2">'[5]Input Combined Firm'!#REF!</definedName>
    <definedName name="_____slm12" localSheetId="0">'[5]Input Combined Firm'!#REF!</definedName>
    <definedName name="_____slm12" localSheetId="3">'[5]Input Combined Firm'!#REF!</definedName>
    <definedName name="_____slm12" localSheetId="1">'[5]Input Combined Firm'!#REF!</definedName>
    <definedName name="_____slm12">'[5]Input Combined Firm'!#REF!</definedName>
    <definedName name="_____slm13" localSheetId="2">'[5]Input Combined Firm'!#REF!</definedName>
    <definedName name="_____slm13" localSheetId="0">'[5]Input Combined Firm'!#REF!</definedName>
    <definedName name="_____slm13" localSheetId="3">'[5]Input Combined Firm'!#REF!</definedName>
    <definedName name="_____slm13" localSheetId="1">'[5]Input Combined Firm'!#REF!</definedName>
    <definedName name="_____slm13">'[5]Input Combined Firm'!#REF!</definedName>
    <definedName name="_____slm14" localSheetId="2">'[5]Input Combined Firm'!#REF!</definedName>
    <definedName name="_____slm14" localSheetId="0">'[5]Input Combined Firm'!#REF!</definedName>
    <definedName name="_____slm14" localSheetId="3">'[5]Input Combined Firm'!#REF!</definedName>
    <definedName name="_____slm14" localSheetId="1">'[5]Input Combined Firm'!#REF!</definedName>
    <definedName name="_____slm14">'[5]Input Combined Firm'!#REF!</definedName>
    <definedName name="_____slm15" localSheetId="2">'[5]Input Combined Firm'!#REF!</definedName>
    <definedName name="_____slm15" localSheetId="0">'[5]Input Combined Firm'!#REF!</definedName>
    <definedName name="_____slm15" localSheetId="3">'[5]Input Combined Firm'!#REF!</definedName>
    <definedName name="_____slm15" localSheetId="1">'[5]Input Combined Firm'!#REF!</definedName>
    <definedName name="_____slm15">'[5]Input Combined Firm'!#REF!</definedName>
    <definedName name="_____slm6" localSheetId="2">'[5]Input Target Firm'!#REF!</definedName>
    <definedName name="_____slm6" localSheetId="0">'[5]Input Target Firm'!#REF!</definedName>
    <definedName name="_____slm6" localSheetId="3">'[5]Input Target Firm'!#REF!</definedName>
    <definedName name="_____slm6" localSheetId="1">'[5]Input Target Firm'!#REF!</definedName>
    <definedName name="_____slm6">'[5]Input Target Firm'!#REF!</definedName>
    <definedName name="_____slm7" localSheetId="2">'[5]Input Target Firm'!#REF!</definedName>
    <definedName name="_____slm7" localSheetId="0">'[5]Input Target Firm'!#REF!</definedName>
    <definedName name="_____slm7" localSheetId="3">'[5]Input Target Firm'!#REF!</definedName>
    <definedName name="_____slm7" localSheetId="1">'[5]Input Target Firm'!#REF!</definedName>
    <definedName name="_____slm7">'[5]Input Target Firm'!#REF!</definedName>
    <definedName name="_____slm8" localSheetId="2">'[5]Input Target Firm'!#REF!</definedName>
    <definedName name="_____slm8" localSheetId="0">'[5]Input Target Firm'!#REF!</definedName>
    <definedName name="_____slm8" localSheetId="3">'[5]Input Target Firm'!#REF!</definedName>
    <definedName name="_____slm8" localSheetId="1">'[5]Input Target Firm'!#REF!</definedName>
    <definedName name="_____slm8">'[5]Input Target Firm'!#REF!</definedName>
    <definedName name="_____slm9" localSheetId="2">'[5]Input Target Firm'!#REF!</definedName>
    <definedName name="_____slm9" localSheetId="0">'[5]Input Target Firm'!#REF!</definedName>
    <definedName name="_____slm9" localSheetId="3">'[5]Input Target Firm'!#REF!</definedName>
    <definedName name="_____slm9" localSheetId="1">'[5]Input Target Firm'!#REF!</definedName>
    <definedName name="_____slm9">'[5]Input Target Firm'!#REF!</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hidden="1">{#N/A,#N/A,FALSE,"17MAY";#N/A,#N/A,FALSE,"24MAY"}</definedName>
    <definedName name="_____wdv10" localSheetId="2">'[5]Input Target Firm'!#REF!</definedName>
    <definedName name="_____wdv10" localSheetId="0">'[5]Input Target Firm'!#REF!</definedName>
    <definedName name="_____wdv10" localSheetId="3">'[5]Input Target Firm'!#REF!</definedName>
    <definedName name="_____wdv10" localSheetId="1">'[5]Input Target Firm'!#REF!</definedName>
    <definedName name="_____wdv10">'[5]Input Target Firm'!#REF!</definedName>
    <definedName name="_____wdv11" localSheetId="2">'[5]Input Combined Firm'!#REF!</definedName>
    <definedName name="_____wdv11" localSheetId="0">'[5]Input Combined Firm'!#REF!</definedName>
    <definedName name="_____wdv11" localSheetId="3">'[5]Input Combined Firm'!#REF!</definedName>
    <definedName name="_____wdv11" localSheetId="1">'[5]Input Combined Firm'!#REF!</definedName>
    <definedName name="_____wdv11">'[5]Input Combined Firm'!#REF!</definedName>
    <definedName name="_____wdv12" localSheetId="2">'[5]Input Combined Firm'!#REF!</definedName>
    <definedName name="_____wdv12" localSheetId="0">'[5]Input Combined Firm'!#REF!</definedName>
    <definedName name="_____wdv12" localSheetId="3">'[5]Input Combined Firm'!#REF!</definedName>
    <definedName name="_____wdv12" localSheetId="1">'[5]Input Combined Firm'!#REF!</definedName>
    <definedName name="_____wdv12">'[5]Input Combined Firm'!#REF!</definedName>
    <definedName name="_____wdv13" localSheetId="2">'[5]Input Combined Firm'!#REF!</definedName>
    <definedName name="_____wdv13" localSheetId="0">'[5]Input Combined Firm'!#REF!</definedName>
    <definedName name="_____wdv13" localSheetId="3">'[5]Input Combined Firm'!#REF!</definedName>
    <definedName name="_____wdv13" localSheetId="1">'[5]Input Combined Firm'!#REF!</definedName>
    <definedName name="_____wdv13">'[5]Input Combined Firm'!#REF!</definedName>
    <definedName name="_____wdv14" localSheetId="2">'[5]Input Combined Firm'!#REF!</definedName>
    <definedName name="_____wdv14" localSheetId="0">'[5]Input Combined Firm'!#REF!</definedName>
    <definedName name="_____wdv14" localSheetId="3">'[5]Input Combined Firm'!#REF!</definedName>
    <definedName name="_____wdv14" localSheetId="1">'[5]Input Combined Firm'!#REF!</definedName>
    <definedName name="_____wdv14">'[5]Input Combined Firm'!#REF!</definedName>
    <definedName name="_____wdv15" localSheetId="2">'[5]Input Combined Firm'!#REF!</definedName>
    <definedName name="_____wdv15" localSheetId="0">'[5]Input Combined Firm'!#REF!</definedName>
    <definedName name="_____wdv15" localSheetId="3">'[5]Input Combined Firm'!#REF!</definedName>
    <definedName name="_____wdv15" localSheetId="1">'[5]Input Combined Firm'!#REF!</definedName>
    <definedName name="_____wdv15">'[5]Input Combined Firm'!#REF!</definedName>
    <definedName name="_____wdv6" localSheetId="2">'[5]Input Target Firm'!#REF!</definedName>
    <definedName name="_____wdv6" localSheetId="0">'[5]Input Target Firm'!#REF!</definedName>
    <definedName name="_____wdv6" localSheetId="3">'[5]Input Target Firm'!#REF!</definedName>
    <definedName name="_____wdv6" localSheetId="1">'[5]Input Target Firm'!#REF!</definedName>
    <definedName name="_____wdv6">'[5]Input Target Firm'!#REF!</definedName>
    <definedName name="_____wdv7" localSheetId="2">'[5]Input Target Firm'!#REF!</definedName>
    <definedName name="_____wdv7" localSheetId="0">'[5]Input Target Firm'!#REF!</definedName>
    <definedName name="_____wdv7" localSheetId="3">'[5]Input Target Firm'!#REF!</definedName>
    <definedName name="_____wdv7" localSheetId="1">'[5]Input Target Firm'!#REF!</definedName>
    <definedName name="_____wdv7">'[5]Input Target Firm'!#REF!</definedName>
    <definedName name="_____wdv8" localSheetId="2">'[5]Input Target Firm'!#REF!</definedName>
    <definedName name="_____wdv8" localSheetId="0">'[5]Input Target Firm'!#REF!</definedName>
    <definedName name="_____wdv8" localSheetId="3">'[5]Input Target Firm'!#REF!</definedName>
    <definedName name="_____wdv8" localSheetId="1">'[5]Input Target Firm'!#REF!</definedName>
    <definedName name="_____wdv8">'[5]Input Target Firm'!#REF!</definedName>
    <definedName name="_____wdv9" localSheetId="2">'[5]Input Target Firm'!#REF!</definedName>
    <definedName name="_____wdv9" localSheetId="0">'[5]Input Target Firm'!#REF!</definedName>
    <definedName name="_____wdv9" localSheetId="3">'[5]Input Target Firm'!#REF!</definedName>
    <definedName name="_____wdv9" localSheetId="1">'[5]Input Target Firm'!#REF!</definedName>
    <definedName name="_____wdv9">'[5]Input Target Firm'!#REF!</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'[8]Parameter Definitions '!$I$21</definedName>
    <definedName name="_____WT4">'[8]Parameter Definitions '!$I$24</definedName>
    <definedName name="_____WT5">'[8]Parameter Definitions '!$I$25</definedName>
    <definedName name="_____WT6">'[8]Parameter Definitions '!$I$26</definedName>
    <definedName name="_____WT7">'[8]Parameter Definitions '!$I$27</definedName>
    <definedName name="_____WT8">'[8]Parameter Definitions '!$I$28</definedName>
    <definedName name="____cap10" localSheetId="2">'[5]Input Target Firm'!#REF!</definedName>
    <definedName name="____cap10" localSheetId="0">'[5]Input Target Firm'!#REF!</definedName>
    <definedName name="____cap10" localSheetId="3">'[5]Input Target Firm'!#REF!</definedName>
    <definedName name="____cap10" localSheetId="1">'[5]Input Target Firm'!#REF!</definedName>
    <definedName name="____cap10">'[5]Input Target Firm'!#REF!</definedName>
    <definedName name="____cap11" localSheetId="2">'[5]Input Combined Firm'!#REF!</definedName>
    <definedName name="____cap11" localSheetId="0">'[5]Input Combined Firm'!#REF!</definedName>
    <definedName name="____cap11" localSheetId="3">'[5]Input Combined Firm'!#REF!</definedName>
    <definedName name="____cap11" localSheetId="1">'[5]Input Combined Firm'!#REF!</definedName>
    <definedName name="____cap11">'[5]Input Combined Firm'!#REF!</definedName>
    <definedName name="____cap12" localSheetId="2">'[5]Input Combined Firm'!#REF!</definedName>
    <definedName name="____cap12" localSheetId="0">'[5]Input Combined Firm'!#REF!</definedName>
    <definedName name="____cap12" localSheetId="3">'[5]Input Combined Firm'!#REF!</definedName>
    <definedName name="____cap12" localSheetId="1">'[5]Input Combined Firm'!#REF!</definedName>
    <definedName name="____cap12">'[5]Input Combined Firm'!#REF!</definedName>
    <definedName name="____cap13" localSheetId="2">'[5]Input Combined Firm'!#REF!</definedName>
    <definedName name="____cap13" localSheetId="0">'[5]Input Combined Firm'!#REF!</definedName>
    <definedName name="____cap13" localSheetId="3">'[5]Input Combined Firm'!#REF!</definedName>
    <definedName name="____cap13" localSheetId="1">'[5]Input Combined Firm'!#REF!</definedName>
    <definedName name="____cap13">'[5]Input Combined Firm'!#REF!</definedName>
    <definedName name="____cap14" localSheetId="2">'[5]Input Combined Firm'!#REF!</definedName>
    <definedName name="____cap14" localSheetId="0">'[5]Input Combined Firm'!#REF!</definedName>
    <definedName name="____cap14" localSheetId="3">'[5]Input Combined Firm'!#REF!</definedName>
    <definedName name="____cap14" localSheetId="1">'[5]Input Combined Firm'!#REF!</definedName>
    <definedName name="____cap14">'[5]Input Combined Firm'!#REF!</definedName>
    <definedName name="____cap15" localSheetId="2">'[5]Input Combined Firm'!#REF!</definedName>
    <definedName name="____cap15" localSheetId="0">'[5]Input Combined Firm'!#REF!</definedName>
    <definedName name="____cap15" localSheetId="3">'[5]Input Combined Firm'!#REF!</definedName>
    <definedName name="____cap15" localSheetId="1">'[5]Input Combined Firm'!#REF!</definedName>
    <definedName name="____cap15">'[5]Input Combined Firm'!#REF!</definedName>
    <definedName name="____cap6" localSheetId="2">'[5]Input Target Firm'!#REF!</definedName>
    <definedName name="____cap6" localSheetId="0">'[5]Input Target Firm'!#REF!</definedName>
    <definedName name="____cap6" localSheetId="3">'[5]Input Target Firm'!#REF!</definedName>
    <definedName name="____cap6" localSheetId="1">'[5]Input Target Firm'!#REF!</definedName>
    <definedName name="____cap6">'[5]Input Target Firm'!#REF!</definedName>
    <definedName name="____cap7" localSheetId="2">'[5]Input Target Firm'!#REF!</definedName>
    <definedName name="____cap7" localSheetId="0">'[5]Input Target Firm'!#REF!</definedName>
    <definedName name="____cap7" localSheetId="3">'[5]Input Target Firm'!#REF!</definedName>
    <definedName name="____cap7" localSheetId="1">'[5]Input Target Firm'!#REF!</definedName>
    <definedName name="____cap7">'[5]Input Target Firm'!#REF!</definedName>
    <definedName name="____cap8" localSheetId="2">'[5]Input Target Firm'!#REF!</definedName>
    <definedName name="____cap8" localSheetId="0">'[5]Input Target Firm'!#REF!</definedName>
    <definedName name="____cap8" localSheetId="3">'[5]Input Target Firm'!#REF!</definedName>
    <definedName name="____cap8" localSheetId="1">'[5]Input Target Firm'!#REF!</definedName>
    <definedName name="____cap8">'[5]Input Target Firm'!#REF!</definedName>
    <definedName name="____cap9" localSheetId="2">'[5]Input Target Firm'!#REF!</definedName>
    <definedName name="____cap9" localSheetId="0">'[5]Input Target Firm'!#REF!</definedName>
    <definedName name="____cap9" localSheetId="3">'[5]Input Target Firm'!#REF!</definedName>
    <definedName name="____cap9" localSheetId="1">'[5]Input Target Firm'!#REF!</definedName>
    <definedName name="____cap9">'[5]Input Target Firm'!#REF!</definedName>
    <definedName name="____gfa12" localSheetId="2">'[5]Input Combined Firm'!#REF!</definedName>
    <definedName name="____gfa12" localSheetId="0">'[5]Input Combined Firm'!#REF!</definedName>
    <definedName name="____gfa12" localSheetId="3">'[5]Input Combined Firm'!#REF!</definedName>
    <definedName name="____gfa12" localSheetId="1">'[5]Input Combined Firm'!#REF!</definedName>
    <definedName name="____gfa12">'[5]Input Combined Firm'!#REF!</definedName>
    <definedName name="____gfa13" localSheetId="2">'[5]Input Combined Firm'!#REF!</definedName>
    <definedName name="____gfa13" localSheetId="0">'[5]Input Combined Firm'!#REF!</definedName>
    <definedName name="____gfa13" localSheetId="3">'[5]Input Combined Firm'!#REF!</definedName>
    <definedName name="____gfa13" localSheetId="1">'[5]Input Combined Firm'!#REF!</definedName>
    <definedName name="____gfa13">'[5]Input Combined Firm'!#REF!</definedName>
    <definedName name="____gfa14" localSheetId="2">'[5]Input Combined Firm'!#REF!</definedName>
    <definedName name="____gfa14" localSheetId="0">'[5]Input Combined Firm'!#REF!</definedName>
    <definedName name="____gfa14" localSheetId="3">'[5]Input Combined Firm'!#REF!</definedName>
    <definedName name="____gfa14" localSheetId="1">'[5]Input Combined Firm'!#REF!</definedName>
    <definedName name="____gfa14">'[5]Input Combined Firm'!#REF!</definedName>
    <definedName name="____gfa15" localSheetId="2">'[5]Input Combined Firm'!#REF!</definedName>
    <definedName name="____gfa15" localSheetId="0">'[5]Input Combined Firm'!#REF!</definedName>
    <definedName name="____gfa15" localSheetId="3">'[5]Input Combined Firm'!#REF!</definedName>
    <definedName name="____gfa15" localSheetId="1">'[5]Input Combined Firm'!#REF!</definedName>
    <definedName name="____gfa15">'[5]Input Combined Firm'!#REF!</definedName>
    <definedName name="____gfa6" localSheetId="2">'[5]Input Target Firm'!#REF!</definedName>
    <definedName name="____gfa6" localSheetId="0">'[5]Input Target Firm'!#REF!</definedName>
    <definedName name="____gfa6" localSheetId="3">'[5]Input Target Firm'!#REF!</definedName>
    <definedName name="____gfa6" localSheetId="1">'[5]Input Target Firm'!#REF!</definedName>
    <definedName name="____gfa6">'[5]Input Target Firm'!#REF!</definedName>
    <definedName name="____gfa7" localSheetId="2">'[5]Input Target Firm'!#REF!</definedName>
    <definedName name="____gfa7" localSheetId="0">'[5]Input Target Firm'!#REF!</definedName>
    <definedName name="____gfa7" localSheetId="3">'[5]Input Target Firm'!#REF!</definedName>
    <definedName name="____gfa7" localSheetId="1">'[5]Input Target Firm'!#REF!</definedName>
    <definedName name="____gfa7">'[5]Input Target Firm'!#REF!</definedName>
    <definedName name="____gfa8" localSheetId="2">'[5]Input Target Firm'!#REF!</definedName>
    <definedName name="____gfa8" localSheetId="0">'[5]Input Target Firm'!#REF!</definedName>
    <definedName name="____gfa8" localSheetId="3">'[5]Input Target Firm'!#REF!</definedName>
    <definedName name="____gfa8" localSheetId="1">'[5]Input Target Firm'!#REF!</definedName>
    <definedName name="____gfa8">'[5]Input Target Firm'!#REF!</definedName>
    <definedName name="____gfa9" localSheetId="2">'[5]Input Target Firm'!#REF!</definedName>
    <definedName name="____gfa9" localSheetId="0">'[5]Input Target Firm'!#REF!</definedName>
    <definedName name="____gfa9" localSheetId="3">'[5]Input Target Firm'!#REF!</definedName>
    <definedName name="____gfa9" localSheetId="1">'[5]Input Target Firm'!#REF!</definedName>
    <definedName name="____gfa9">'[5]Input Target Firm'!#REF!</definedName>
    <definedName name="____inv3" localSheetId="2">'[5]Input Target Firm'!#REF!</definedName>
    <definedName name="____inv3" localSheetId="0">'[5]Input Target Firm'!#REF!</definedName>
    <definedName name="____inv3" localSheetId="3">'[5]Input Target Firm'!#REF!</definedName>
    <definedName name="____inv3" localSheetId="1">'[5]Input Target Firm'!#REF!</definedName>
    <definedName name="____inv3">'[5]Input Target Firm'!#REF!</definedName>
    <definedName name="____inv4" localSheetId="2">'[5]Input Target Firm'!#REF!</definedName>
    <definedName name="____inv4" localSheetId="0">'[5]Input Target Firm'!#REF!</definedName>
    <definedName name="____inv4" localSheetId="3">'[5]Input Target Firm'!#REF!</definedName>
    <definedName name="____inv4" localSheetId="1">'[5]Input Target Firm'!#REF!</definedName>
    <definedName name="____inv4">'[5]Input Target Firm'!#REF!</definedName>
    <definedName name="____inv5" localSheetId="2">'[5]Input Combined Firm'!#REF!</definedName>
    <definedName name="____inv5" localSheetId="0">'[5]Input Combined Firm'!#REF!</definedName>
    <definedName name="____inv5" localSheetId="3">'[5]Input Combined Firm'!#REF!</definedName>
    <definedName name="____inv5" localSheetId="1">'[5]Input Combined Firm'!#REF!</definedName>
    <definedName name="____inv5">'[5]Input Combined Firm'!#REF!</definedName>
    <definedName name="____inv6" localSheetId="2">'[5]Input Combined Firm'!#REF!</definedName>
    <definedName name="____inv6" localSheetId="0">'[5]Input Combined Firm'!#REF!</definedName>
    <definedName name="____inv6" localSheetId="3">'[5]Input Combined Firm'!#REF!</definedName>
    <definedName name="____inv6" localSheetId="1">'[5]Input Combined Firm'!#REF!</definedName>
    <definedName name="____inv6">'[5]Input Combined Firm'!#REF!</definedName>
    <definedName name="____kda1">#N/A</definedName>
    <definedName name="____LT3">'[8]Parameter Definitions '!$E$23</definedName>
    <definedName name="____Met1">'[8]Parameter Definitions '!$B$6:$C$10</definedName>
    <definedName name="____Met2">'[8]Parameter Definitions '!$D$6:$E$10</definedName>
    <definedName name="____Met3">'[8]Parameter Definitions '!$F$6:$G$10</definedName>
    <definedName name="____Met4">'[8]Parameter Definitions '!$H$6:$I$10</definedName>
    <definedName name="____Met5">'[8]Parameter Definitions '!$B$13:$C$17</definedName>
    <definedName name="____Met6">'[8]Parameter Definitions '!$D$13:$E$17</definedName>
    <definedName name="____Met7">'[8]Parameter Definitions '!$F$13:$G$17</definedName>
    <definedName name="____Met8">'[8]Parameter Definitions '!$H$13:$I$17</definedName>
    <definedName name="____MT1">'[8]Parameter Definitions '!$E$25</definedName>
    <definedName name="____MT2">'[8]Parameter Definitions '!$E$26</definedName>
    <definedName name="____MT3">'[8]Parameter Definitions '!$E$27</definedName>
    <definedName name="____nfa14" localSheetId="2">'[5]Input Combined Firm'!#REF!</definedName>
    <definedName name="____nfa14" localSheetId="0">'[5]Input Combined Firm'!#REF!</definedName>
    <definedName name="____nfa14" localSheetId="3">'[5]Input Combined Firm'!#REF!</definedName>
    <definedName name="____nfa14" localSheetId="1">'[5]Input Combined Firm'!#REF!</definedName>
    <definedName name="____nfa14">'[5]Input Combined Firm'!#REF!</definedName>
    <definedName name="____nfa15" localSheetId="2">'[5]Input Combined Firm'!#REF!</definedName>
    <definedName name="____nfa15" localSheetId="0">'[5]Input Combined Firm'!#REF!</definedName>
    <definedName name="____nfa15" localSheetId="3">'[5]Input Combined Firm'!#REF!</definedName>
    <definedName name="____nfa15" localSheetId="1">'[5]Input Combined Firm'!#REF!</definedName>
    <definedName name="____nfa15">'[5]Input Combined Firm'!#REF!</definedName>
    <definedName name="____nfa6" localSheetId="2">'[5]Input Target Firm'!#REF!</definedName>
    <definedName name="____nfa6" localSheetId="0">'[5]Input Target Firm'!#REF!</definedName>
    <definedName name="____nfa6" localSheetId="3">'[5]Input Target Firm'!#REF!</definedName>
    <definedName name="____nfa6" localSheetId="1">'[5]Input Target Firm'!#REF!</definedName>
    <definedName name="____nfa6">'[5]Input Target Firm'!#REF!</definedName>
    <definedName name="____nfa7" localSheetId="2">'[5]Input Target Firm'!#REF!</definedName>
    <definedName name="____nfa7" localSheetId="0">'[5]Input Target Firm'!#REF!</definedName>
    <definedName name="____nfa7" localSheetId="3">'[5]Input Target Firm'!#REF!</definedName>
    <definedName name="____nfa7" localSheetId="1">'[5]Input Target Firm'!#REF!</definedName>
    <definedName name="____nfa7">'[5]Input Target Firm'!#REF!</definedName>
    <definedName name="____nfa8" localSheetId="2">'[5]Input Target Firm'!#REF!</definedName>
    <definedName name="____nfa8" localSheetId="0">'[5]Input Target Firm'!#REF!</definedName>
    <definedName name="____nfa8" localSheetId="3">'[5]Input Target Firm'!#REF!</definedName>
    <definedName name="____nfa8" localSheetId="1">'[5]Input Target Firm'!#REF!</definedName>
    <definedName name="____nfa8">'[5]Input Target Firm'!#REF!</definedName>
    <definedName name="____nfa9" localSheetId="2">'[5]Input Target Firm'!#REF!</definedName>
    <definedName name="____nfa9" localSheetId="0">'[5]Input Target Firm'!#REF!</definedName>
    <definedName name="____nfa9" localSheetId="3">'[5]Input Target Firm'!#REF!</definedName>
    <definedName name="____nfa9" localSheetId="1">'[5]Input Target Firm'!#REF!</definedName>
    <definedName name="____nfa9">'[5]Input Target Firm'!#REF!</definedName>
    <definedName name="____owc3" localSheetId="2">'[5]Input Target Firm'!#REF!</definedName>
    <definedName name="____owc3" localSheetId="0">'[5]Input Target Firm'!#REF!</definedName>
    <definedName name="____owc3" localSheetId="3">'[5]Input Target Firm'!#REF!</definedName>
    <definedName name="____owc3" localSheetId="1">'[5]Input Target Firm'!#REF!</definedName>
    <definedName name="____owc3">'[5]Input Target Firm'!#REF!</definedName>
    <definedName name="____owc4" localSheetId="2">'[5]Input Target Firm'!#REF!</definedName>
    <definedName name="____owc4" localSheetId="0">'[5]Input Target Firm'!#REF!</definedName>
    <definedName name="____owc4" localSheetId="3">'[5]Input Target Firm'!#REF!</definedName>
    <definedName name="____owc4" localSheetId="1">'[5]Input Target Firm'!#REF!</definedName>
    <definedName name="____owc4">'[5]Input Target Firm'!#REF!</definedName>
    <definedName name="____owc5" localSheetId="2">'[5]Input Combined Firm'!#REF!</definedName>
    <definedName name="____owc5" localSheetId="0">'[5]Input Combined Firm'!#REF!</definedName>
    <definedName name="____owc5" localSheetId="3">'[5]Input Combined Firm'!#REF!</definedName>
    <definedName name="____owc5" localSheetId="1">'[5]Input Combined Firm'!#REF!</definedName>
    <definedName name="____owc5">'[5]Input Combined Firm'!#REF!</definedName>
    <definedName name="____owc6" localSheetId="2">'[5]Input Combined Firm'!#REF!</definedName>
    <definedName name="____owc6" localSheetId="0">'[5]Input Combined Firm'!#REF!</definedName>
    <definedName name="____owc6" localSheetId="3">'[5]Input Combined Firm'!#REF!</definedName>
    <definedName name="____owc6" localSheetId="1">'[5]Input Combined Firm'!#REF!</definedName>
    <definedName name="____owc6">'[5]Input Combined Firm'!#REF!</definedName>
    <definedName name="____ps2" localSheetId="2">'[5]Input Target Firm'!#REF!</definedName>
    <definedName name="____ps2" localSheetId="0">'[5]Input Target Firm'!#REF!</definedName>
    <definedName name="____ps2" localSheetId="3">'[5]Input Target Firm'!#REF!</definedName>
    <definedName name="____ps2" localSheetId="1">'[5]Input Target Firm'!#REF!</definedName>
    <definedName name="____ps2">'[5]Input Target Firm'!#REF!</definedName>
    <definedName name="____ps3" localSheetId="2">'[5]Input Combined Firm'!#REF!</definedName>
    <definedName name="____ps3" localSheetId="0">'[5]Input Combined Firm'!#REF!</definedName>
    <definedName name="____ps3" localSheetId="3">'[5]Input Combined Firm'!#REF!</definedName>
    <definedName name="____ps3" localSheetId="1">'[5]Input Combined Firm'!#REF!</definedName>
    <definedName name="____ps3">'[5]Input Combined Firm'!#REF!</definedName>
    <definedName name="____res1" localSheetId="2">'[5]Input Acq Firm'!#REF!</definedName>
    <definedName name="____res1" localSheetId="0">'[5]Input Acq Firm'!#REF!</definedName>
    <definedName name="____res1" localSheetId="3">'[5]Input Acq Firm'!#REF!</definedName>
    <definedName name="____res1" localSheetId="1">'[5]Input Acq Firm'!#REF!</definedName>
    <definedName name="____res1">'[5]Input Acq Firm'!#REF!</definedName>
    <definedName name="____res2" localSheetId="2">'[5]Input Target Firm'!#REF!</definedName>
    <definedName name="____res2" localSheetId="0">'[5]Input Target Firm'!#REF!</definedName>
    <definedName name="____res2" localSheetId="3">'[5]Input Target Firm'!#REF!</definedName>
    <definedName name="____res2" localSheetId="1">'[5]Input Target Firm'!#REF!</definedName>
    <definedName name="____res2">'[5]Input Target Firm'!#REF!</definedName>
    <definedName name="____res3" localSheetId="2">'[5]Input Combined Firm'!#REF!</definedName>
    <definedName name="____res3" localSheetId="0">'[5]Input Combined Firm'!#REF!</definedName>
    <definedName name="____res3" localSheetId="3">'[5]Input Combined Firm'!#REF!</definedName>
    <definedName name="____res3" localSheetId="1">'[5]Input Combined Firm'!#REF!</definedName>
    <definedName name="____res3">'[5]Input Combined Firm'!#REF!</definedName>
    <definedName name="____sa1">#N/A</definedName>
    <definedName name="____sa2">#N/A</definedName>
    <definedName name="____sa3">#N/A</definedName>
    <definedName name="____sa4">#N/A</definedName>
    <definedName name="____sa5">#N/A</definedName>
    <definedName name="____slm12" localSheetId="2">'[5]Input Combined Firm'!#REF!</definedName>
    <definedName name="____slm12" localSheetId="0">'[5]Input Combined Firm'!#REF!</definedName>
    <definedName name="____slm12" localSheetId="3">'[5]Input Combined Firm'!#REF!</definedName>
    <definedName name="____slm12" localSheetId="1">'[5]Input Combined Firm'!#REF!</definedName>
    <definedName name="____slm12">'[5]Input Combined Firm'!#REF!</definedName>
    <definedName name="____slm13" localSheetId="2">'[5]Input Combined Firm'!#REF!</definedName>
    <definedName name="____slm13" localSheetId="0">'[5]Input Combined Firm'!#REF!</definedName>
    <definedName name="____slm13" localSheetId="3">'[5]Input Combined Firm'!#REF!</definedName>
    <definedName name="____slm13" localSheetId="1">'[5]Input Combined Firm'!#REF!</definedName>
    <definedName name="____slm13">'[5]Input Combined Firm'!#REF!</definedName>
    <definedName name="____slm14" localSheetId="2">'[5]Input Combined Firm'!#REF!</definedName>
    <definedName name="____slm14" localSheetId="0">'[5]Input Combined Firm'!#REF!</definedName>
    <definedName name="____slm14" localSheetId="3">'[5]Input Combined Firm'!#REF!</definedName>
    <definedName name="____slm14" localSheetId="1">'[5]Input Combined Firm'!#REF!</definedName>
    <definedName name="____slm14">'[5]Input Combined Firm'!#REF!</definedName>
    <definedName name="____slm15" localSheetId="2">'[5]Input Combined Firm'!#REF!</definedName>
    <definedName name="____slm15" localSheetId="0">'[5]Input Combined Firm'!#REF!</definedName>
    <definedName name="____slm15" localSheetId="3">'[5]Input Combined Firm'!#REF!</definedName>
    <definedName name="____slm15" localSheetId="1">'[5]Input Combined Firm'!#REF!</definedName>
    <definedName name="____slm15">'[5]Input Combined Firm'!#REF!</definedName>
    <definedName name="____slm6" localSheetId="2">'[5]Input Target Firm'!#REF!</definedName>
    <definedName name="____slm6" localSheetId="0">'[5]Input Target Firm'!#REF!</definedName>
    <definedName name="____slm6" localSheetId="3">'[5]Input Target Firm'!#REF!</definedName>
    <definedName name="____slm6" localSheetId="1">'[5]Input Target Firm'!#REF!</definedName>
    <definedName name="____slm6">'[5]Input Target Firm'!#REF!</definedName>
    <definedName name="____slm7" localSheetId="2">'[5]Input Target Firm'!#REF!</definedName>
    <definedName name="____slm7" localSheetId="0">'[5]Input Target Firm'!#REF!</definedName>
    <definedName name="____slm7" localSheetId="3">'[5]Input Target Firm'!#REF!</definedName>
    <definedName name="____slm7" localSheetId="1">'[5]Input Target Firm'!#REF!</definedName>
    <definedName name="____slm7">'[5]Input Target Firm'!#REF!</definedName>
    <definedName name="____slm8" localSheetId="2">'[5]Input Target Firm'!#REF!</definedName>
    <definedName name="____slm8" localSheetId="0">'[5]Input Target Firm'!#REF!</definedName>
    <definedName name="____slm8" localSheetId="3">'[5]Input Target Firm'!#REF!</definedName>
    <definedName name="____slm8" localSheetId="1">'[5]Input Target Firm'!#REF!</definedName>
    <definedName name="____slm8">'[5]Input Target Firm'!#REF!</definedName>
    <definedName name="____slm9" localSheetId="2">'[5]Input Target Firm'!#REF!</definedName>
    <definedName name="____slm9" localSheetId="0">'[5]Input Target Firm'!#REF!</definedName>
    <definedName name="____slm9" localSheetId="3">'[5]Input Target Firm'!#REF!</definedName>
    <definedName name="____slm9" localSheetId="1">'[5]Input Target Firm'!#REF!</definedName>
    <definedName name="____slm9">'[5]Input Target Firm'!#REF!</definedName>
    <definedName name="____wdv10" localSheetId="2">'[5]Input Target Firm'!#REF!</definedName>
    <definedName name="____wdv10" localSheetId="0">'[5]Input Target Firm'!#REF!</definedName>
    <definedName name="____wdv10" localSheetId="3">'[5]Input Target Firm'!#REF!</definedName>
    <definedName name="____wdv10" localSheetId="1">'[5]Input Target Firm'!#REF!</definedName>
    <definedName name="____wdv10">'[5]Input Target Firm'!#REF!</definedName>
    <definedName name="____wdv11" localSheetId="2">'[5]Input Combined Firm'!#REF!</definedName>
    <definedName name="____wdv11" localSheetId="0">'[5]Input Combined Firm'!#REF!</definedName>
    <definedName name="____wdv11" localSheetId="3">'[5]Input Combined Firm'!#REF!</definedName>
    <definedName name="____wdv11" localSheetId="1">'[5]Input Combined Firm'!#REF!</definedName>
    <definedName name="____wdv11">'[5]Input Combined Firm'!#REF!</definedName>
    <definedName name="____wdv12" localSheetId="2">'[5]Input Combined Firm'!#REF!</definedName>
    <definedName name="____wdv12" localSheetId="0">'[5]Input Combined Firm'!#REF!</definedName>
    <definedName name="____wdv12" localSheetId="3">'[5]Input Combined Firm'!#REF!</definedName>
    <definedName name="____wdv12" localSheetId="1">'[5]Input Combined Firm'!#REF!</definedName>
    <definedName name="____wdv12">'[5]Input Combined Firm'!#REF!</definedName>
    <definedName name="____wdv13" localSheetId="2">'[5]Input Combined Firm'!#REF!</definedName>
    <definedName name="____wdv13" localSheetId="0">'[5]Input Combined Firm'!#REF!</definedName>
    <definedName name="____wdv13" localSheetId="3">'[5]Input Combined Firm'!#REF!</definedName>
    <definedName name="____wdv13" localSheetId="1">'[5]Input Combined Firm'!#REF!</definedName>
    <definedName name="____wdv13">'[5]Input Combined Firm'!#REF!</definedName>
    <definedName name="____wdv14" localSheetId="2">'[5]Input Combined Firm'!#REF!</definedName>
    <definedName name="____wdv14" localSheetId="0">'[5]Input Combined Firm'!#REF!</definedName>
    <definedName name="____wdv14" localSheetId="3">'[5]Input Combined Firm'!#REF!</definedName>
    <definedName name="____wdv14" localSheetId="1">'[5]Input Combined Firm'!#REF!</definedName>
    <definedName name="____wdv14">'[5]Input Combined Firm'!#REF!</definedName>
    <definedName name="____wdv15" localSheetId="2">'[5]Input Combined Firm'!#REF!</definedName>
    <definedName name="____wdv15" localSheetId="0">'[5]Input Combined Firm'!#REF!</definedName>
    <definedName name="____wdv15" localSheetId="3">'[5]Input Combined Firm'!#REF!</definedName>
    <definedName name="____wdv15" localSheetId="1">'[5]Input Combined Firm'!#REF!</definedName>
    <definedName name="____wdv15">'[5]Input Combined Firm'!#REF!</definedName>
    <definedName name="____wdv6" localSheetId="2">'[5]Input Target Firm'!#REF!</definedName>
    <definedName name="____wdv6" localSheetId="0">'[5]Input Target Firm'!#REF!</definedName>
    <definedName name="____wdv6" localSheetId="3">'[5]Input Target Firm'!#REF!</definedName>
    <definedName name="____wdv6" localSheetId="1">'[5]Input Target Firm'!#REF!</definedName>
    <definedName name="____wdv6">'[5]Input Target Firm'!#REF!</definedName>
    <definedName name="____wdv7" localSheetId="2">'[5]Input Target Firm'!#REF!</definedName>
    <definedName name="____wdv7" localSheetId="0">'[5]Input Target Firm'!#REF!</definedName>
    <definedName name="____wdv7" localSheetId="3">'[5]Input Target Firm'!#REF!</definedName>
    <definedName name="____wdv7" localSheetId="1">'[5]Input Target Firm'!#REF!</definedName>
    <definedName name="____wdv7">'[5]Input Target Firm'!#REF!</definedName>
    <definedName name="____wdv8" localSheetId="2">'[5]Input Target Firm'!#REF!</definedName>
    <definedName name="____wdv8" localSheetId="0">'[5]Input Target Firm'!#REF!</definedName>
    <definedName name="____wdv8" localSheetId="3">'[5]Input Target Firm'!#REF!</definedName>
    <definedName name="____wdv8" localSheetId="1">'[5]Input Target Firm'!#REF!</definedName>
    <definedName name="____wdv8">'[5]Input Target Firm'!#REF!</definedName>
    <definedName name="____wdv9" localSheetId="2">'[5]Input Target Firm'!#REF!</definedName>
    <definedName name="____wdv9" localSheetId="0">'[5]Input Target Firm'!#REF!</definedName>
    <definedName name="____wdv9" localSheetId="3">'[5]Input Target Firm'!#REF!</definedName>
    <definedName name="____wdv9" localSheetId="1">'[5]Input Target Firm'!#REF!</definedName>
    <definedName name="____wdv9">'[5]Input Target Firm'!#REF!</definedName>
    <definedName name="____WT4">'[8]Parameter Definitions '!$I$24</definedName>
    <definedName name="____WT5">'[8]Parameter Definitions '!$I$25</definedName>
    <definedName name="____WT6">'[8]Parameter Definitions '!$I$26</definedName>
    <definedName name="____WT7">'[8]Parameter Definitions '!$I$27</definedName>
    <definedName name="____WT8">'[8]Parameter Definitions '!$I$28</definedName>
    <definedName name="___cap10" localSheetId="2">'[5]Input Target Firm'!#REF!</definedName>
    <definedName name="___cap10" localSheetId="0">'[5]Input Target Firm'!#REF!</definedName>
    <definedName name="___cap10" localSheetId="3">'[5]Input Target Firm'!#REF!</definedName>
    <definedName name="___cap10" localSheetId="1">'[5]Input Target Firm'!#REF!</definedName>
    <definedName name="___cap10">'[5]Input Target Firm'!#REF!</definedName>
    <definedName name="___cap11" localSheetId="2">'[5]Input Combined Firm'!#REF!</definedName>
    <definedName name="___cap11" localSheetId="0">'[5]Input Combined Firm'!#REF!</definedName>
    <definedName name="___cap11" localSheetId="3">'[5]Input Combined Firm'!#REF!</definedName>
    <definedName name="___cap11" localSheetId="1">'[5]Input Combined Firm'!#REF!</definedName>
    <definedName name="___cap11">'[5]Input Combined Firm'!#REF!</definedName>
    <definedName name="___cap12" localSheetId="2">'[5]Input Combined Firm'!#REF!</definedName>
    <definedName name="___cap12" localSheetId="0">'[5]Input Combined Firm'!#REF!</definedName>
    <definedName name="___cap12" localSheetId="3">'[5]Input Combined Firm'!#REF!</definedName>
    <definedName name="___cap12" localSheetId="1">'[5]Input Combined Firm'!#REF!</definedName>
    <definedName name="___cap12">'[5]Input Combined Firm'!#REF!</definedName>
    <definedName name="___cap13" localSheetId="2">'[5]Input Combined Firm'!#REF!</definedName>
    <definedName name="___cap13" localSheetId="0">'[5]Input Combined Firm'!#REF!</definedName>
    <definedName name="___cap13" localSheetId="3">'[5]Input Combined Firm'!#REF!</definedName>
    <definedName name="___cap13" localSheetId="1">'[5]Input Combined Firm'!#REF!</definedName>
    <definedName name="___cap13">'[5]Input Combined Firm'!#REF!</definedName>
    <definedName name="___cap14" localSheetId="2">'[5]Input Combined Firm'!#REF!</definedName>
    <definedName name="___cap14" localSheetId="0">'[5]Input Combined Firm'!#REF!</definedName>
    <definedName name="___cap14" localSheetId="3">'[5]Input Combined Firm'!#REF!</definedName>
    <definedName name="___cap14" localSheetId="1">'[5]Input Combined Firm'!#REF!</definedName>
    <definedName name="___cap14">'[5]Input Combined Firm'!#REF!</definedName>
    <definedName name="___cap15" localSheetId="2">'[5]Input Combined Firm'!#REF!</definedName>
    <definedName name="___cap15" localSheetId="0">'[5]Input Combined Firm'!#REF!</definedName>
    <definedName name="___cap15" localSheetId="3">'[5]Input Combined Firm'!#REF!</definedName>
    <definedName name="___cap15" localSheetId="1">'[5]Input Combined Firm'!#REF!</definedName>
    <definedName name="___cap15">'[5]Input Combined Firm'!#REF!</definedName>
    <definedName name="___cap6" localSheetId="2">'[5]Input Target Firm'!#REF!</definedName>
    <definedName name="___cap6" localSheetId="0">'[5]Input Target Firm'!#REF!</definedName>
    <definedName name="___cap6" localSheetId="3">'[5]Input Target Firm'!#REF!</definedName>
    <definedName name="___cap6" localSheetId="1">'[5]Input Target Firm'!#REF!</definedName>
    <definedName name="___cap6">'[5]Input Target Firm'!#REF!</definedName>
    <definedName name="___cap7" localSheetId="2">'[5]Input Target Firm'!#REF!</definedName>
    <definedName name="___cap7" localSheetId="0">'[5]Input Target Firm'!#REF!</definedName>
    <definedName name="___cap7" localSheetId="3">'[5]Input Target Firm'!#REF!</definedName>
    <definedName name="___cap7" localSheetId="1">'[5]Input Target Firm'!#REF!</definedName>
    <definedName name="___cap7">'[5]Input Target Firm'!#REF!</definedName>
    <definedName name="___cap8" localSheetId="2">'[5]Input Target Firm'!#REF!</definedName>
    <definedName name="___cap8" localSheetId="0">'[5]Input Target Firm'!#REF!</definedName>
    <definedName name="___cap8" localSheetId="3">'[5]Input Target Firm'!#REF!</definedName>
    <definedName name="___cap8" localSheetId="1">'[5]Input Target Firm'!#REF!</definedName>
    <definedName name="___cap8">'[5]Input Target Firm'!#REF!</definedName>
    <definedName name="___cap9" localSheetId="2">'[5]Input Target Firm'!#REF!</definedName>
    <definedName name="___cap9" localSheetId="0">'[5]Input Target Firm'!#REF!</definedName>
    <definedName name="___cap9" localSheetId="3">'[5]Input Target Firm'!#REF!</definedName>
    <definedName name="___cap9" localSheetId="1">'[5]Input Target Firm'!#REF!</definedName>
    <definedName name="___cap9">'[5]Input Target Firm'!#REF!</definedName>
    <definedName name="___dk1" hidden="1">{#N/A,#N/A,FALSE,"COVER.XLS";#N/A,#N/A,FALSE,"RACT1.XLS";#N/A,#N/A,FALSE,"RACT2.XLS";#N/A,#N/A,FALSE,"ECCMP";#N/A,#N/A,FALSE,"WELDER.XLS"}</definedName>
    <definedName name="___gfa12" localSheetId="2">'[5]Input Combined Firm'!#REF!</definedName>
    <definedName name="___gfa12" localSheetId="0">'[5]Input Combined Firm'!#REF!</definedName>
    <definedName name="___gfa12" localSheetId="3">'[5]Input Combined Firm'!#REF!</definedName>
    <definedName name="___gfa12" localSheetId="1">'[5]Input Combined Firm'!#REF!</definedName>
    <definedName name="___gfa12">'[5]Input Combined Firm'!#REF!</definedName>
    <definedName name="___gfa13" localSheetId="2">'[5]Input Combined Firm'!#REF!</definedName>
    <definedName name="___gfa13" localSheetId="0">'[5]Input Combined Firm'!#REF!</definedName>
    <definedName name="___gfa13" localSheetId="3">'[5]Input Combined Firm'!#REF!</definedName>
    <definedName name="___gfa13" localSheetId="1">'[5]Input Combined Firm'!#REF!</definedName>
    <definedName name="___gfa13">'[5]Input Combined Firm'!#REF!</definedName>
    <definedName name="___gfa14" localSheetId="2">'[5]Input Combined Firm'!#REF!</definedName>
    <definedName name="___gfa14" localSheetId="0">'[5]Input Combined Firm'!#REF!</definedName>
    <definedName name="___gfa14" localSheetId="3">'[5]Input Combined Firm'!#REF!</definedName>
    <definedName name="___gfa14" localSheetId="1">'[5]Input Combined Firm'!#REF!</definedName>
    <definedName name="___gfa14">'[5]Input Combined Firm'!#REF!</definedName>
    <definedName name="___gfa15" localSheetId="2">'[5]Input Combined Firm'!#REF!</definedName>
    <definedName name="___gfa15" localSheetId="0">'[5]Input Combined Firm'!#REF!</definedName>
    <definedName name="___gfa15" localSheetId="3">'[5]Input Combined Firm'!#REF!</definedName>
    <definedName name="___gfa15" localSheetId="1">'[5]Input Combined Firm'!#REF!</definedName>
    <definedName name="___gfa15">'[5]Input Combined Firm'!#REF!</definedName>
    <definedName name="___gfa6" localSheetId="2">'[5]Input Target Firm'!#REF!</definedName>
    <definedName name="___gfa6" localSheetId="0">'[5]Input Target Firm'!#REF!</definedName>
    <definedName name="___gfa6" localSheetId="3">'[5]Input Target Firm'!#REF!</definedName>
    <definedName name="___gfa6" localSheetId="1">'[5]Input Target Firm'!#REF!</definedName>
    <definedName name="___gfa6">'[5]Input Target Firm'!#REF!</definedName>
    <definedName name="___gfa7" localSheetId="2">'[5]Input Target Firm'!#REF!</definedName>
    <definedName name="___gfa7" localSheetId="0">'[5]Input Target Firm'!#REF!</definedName>
    <definedName name="___gfa7" localSheetId="3">'[5]Input Target Firm'!#REF!</definedName>
    <definedName name="___gfa7" localSheetId="1">'[5]Input Target Firm'!#REF!</definedName>
    <definedName name="___gfa7">'[5]Input Target Firm'!#REF!</definedName>
    <definedName name="___gfa8" localSheetId="2">'[5]Input Target Firm'!#REF!</definedName>
    <definedName name="___gfa8" localSheetId="0">'[5]Input Target Firm'!#REF!</definedName>
    <definedName name="___gfa8" localSheetId="3">'[5]Input Target Firm'!#REF!</definedName>
    <definedName name="___gfa8" localSheetId="1">'[5]Input Target Firm'!#REF!</definedName>
    <definedName name="___gfa8">'[5]Input Target Firm'!#REF!</definedName>
    <definedName name="___gfa9" localSheetId="2">'[5]Input Target Firm'!#REF!</definedName>
    <definedName name="___gfa9" localSheetId="0">'[5]Input Target Firm'!#REF!</definedName>
    <definedName name="___gfa9" localSheetId="3">'[5]Input Target Firm'!#REF!</definedName>
    <definedName name="___gfa9" localSheetId="1">'[5]Input Target Firm'!#REF!</definedName>
    <definedName name="___gfa9">'[5]Input Target Firm'!#REF!</definedName>
    <definedName name="___inv3" localSheetId="2">'[5]Input Target Firm'!#REF!</definedName>
    <definedName name="___inv3" localSheetId="0">'[5]Input Target Firm'!#REF!</definedName>
    <definedName name="___inv3" localSheetId="3">'[5]Input Target Firm'!#REF!</definedName>
    <definedName name="___inv3" localSheetId="1">'[5]Input Target Firm'!#REF!</definedName>
    <definedName name="___inv3">'[5]Input Target Firm'!#REF!</definedName>
    <definedName name="___inv4" localSheetId="2">'[5]Input Target Firm'!#REF!</definedName>
    <definedName name="___inv4" localSheetId="0">'[5]Input Target Firm'!#REF!</definedName>
    <definedName name="___inv4" localSheetId="3">'[5]Input Target Firm'!#REF!</definedName>
    <definedName name="___inv4" localSheetId="1">'[5]Input Target Firm'!#REF!</definedName>
    <definedName name="___inv4">'[5]Input Target Firm'!#REF!</definedName>
    <definedName name="___inv5" localSheetId="2">'[5]Input Combined Firm'!#REF!</definedName>
    <definedName name="___inv5" localSheetId="0">'[5]Input Combined Firm'!#REF!</definedName>
    <definedName name="___inv5" localSheetId="3">'[5]Input Combined Firm'!#REF!</definedName>
    <definedName name="___inv5" localSheetId="1">'[5]Input Combined Firm'!#REF!</definedName>
    <definedName name="___inv5">'[5]Input Combined Firm'!#REF!</definedName>
    <definedName name="___inv6" localSheetId="2">'[5]Input Combined Firm'!#REF!</definedName>
    <definedName name="___inv6" localSheetId="0">'[5]Input Combined Firm'!#REF!</definedName>
    <definedName name="___inv6" localSheetId="3">'[5]Input Combined Firm'!#REF!</definedName>
    <definedName name="___inv6" localSheetId="1">'[5]Input Combined Firm'!#REF!</definedName>
    <definedName name="___inv6">'[5]Input Combined Firm'!#REF!</definedName>
    <definedName name="___k8" hidden="1">{#N/A,#N/A,FALSE,"COVER1.XLS ";#N/A,#N/A,FALSE,"RACT1.XLS";#N/A,#N/A,FALSE,"RACT2.XLS";#N/A,#N/A,FALSE,"ECCMP";#N/A,#N/A,FALSE,"WELDER.XLS"}</definedName>
    <definedName name="___kda1">#N/A</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7" hidden="1">{#N/A,#N/A,FALSE,"COVER1.XLS ";#N/A,#N/A,FALSE,"RACT1.XLS";#N/A,#N/A,FALSE,"RACT2.XLS";#N/A,#N/A,FALSE,"ECCMP";#N/A,#N/A,FALSE,"WELDER.XLS"}</definedName>
    <definedName name="___kvs8" hidden="1">{#N/A,#N/A,FALSE,"COVER1.XLS ";#N/A,#N/A,FALSE,"RACT1.XLS";#N/A,#N/A,FALSE,"RACT2.XLS";#N/A,#N/A,FALSE,"ECCMP";#N/A,#N/A,FALSE,"WELDER.XLS"}</definedName>
    <definedName name="___KVS9" hidden="1">{#N/A,#N/A,FALSE,"COVER1.XLS ";#N/A,#N/A,FALSE,"RACT1.XLS";#N/A,#N/A,FALSE,"RACT2.XLS";#N/A,#N/A,FALSE,"ECCMP";#N/A,#N/A,FALSE,"WELDER.XLS"}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2">'[5]Input Combined Firm'!#REF!</definedName>
    <definedName name="___nfa14" localSheetId="0">'[5]Input Combined Firm'!#REF!</definedName>
    <definedName name="___nfa14" localSheetId="3">'[5]Input Combined Firm'!#REF!</definedName>
    <definedName name="___nfa14" localSheetId="1">'[5]Input Combined Firm'!#REF!</definedName>
    <definedName name="___nfa14">'[5]Input Combined Firm'!#REF!</definedName>
    <definedName name="___nfa15" localSheetId="2">'[5]Input Combined Firm'!#REF!</definedName>
    <definedName name="___nfa15" localSheetId="0">'[5]Input Combined Firm'!#REF!</definedName>
    <definedName name="___nfa15" localSheetId="3">'[5]Input Combined Firm'!#REF!</definedName>
    <definedName name="___nfa15" localSheetId="1">'[5]Input Combined Firm'!#REF!</definedName>
    <definedName name="___nfa15">'[5]Input Combined Firm'!#REF!</definedName>
    <definedName name="___nfa6" localSheetId="2">'[5]Input Target Firm'!#REF!</definedName>
    <definedName name="___nfa6" localSheetId="0">'[5]Input Target Firm'!#REF!</definedName>
    <definedName name="___nfa6" localSheetId="3">'[5]Input Target Firm'!#REF!</definedName>
    <definedName name="___nfa6" localSheetId="1">'[5]Input Target Firm'!#REF!</definedName>
    <definedName name="___nfa6">'[5]Input Target Firm'!#REF!</definedName>
    <definedName name="___nfa7" localSheetId="2">'[5]Input Target Firm'!#REF!</definedName>
    <definedName name="___nfa7" localSheetId="0">'[5]Input Target Firm'!#REF!</definedName>
    <definedName name="___nfa7" localSheetId="3">'[5]Input Target Firm'!#REF!</definedName>
    <definedName name="___nfa7" localSheetId="1">'[5]Input Target Firm'!#REF!</definedName>
    <definedName name="___nfa7">'[5]Input Target Firm'!#REF!</definedName>
    <definedName name="___nfa8" localSheetId="2">'[5]Input Target Firm'!#REF!</definedName>
    <definedName name="___nfa8" localSheetId="0">'[5]Input Target Firm'!#REF!</definedName>
    <definedName name="___nfa8" localSheetId="3">'[5]Input Target Firm'!#REF!</definedName>
    <definedName name="___nfa8" localSheetId="1">'[5]Input Target Firm'!#REF!</definedName>
    <definedName name="___nfa8">'[5]Input Target Firm'!#REF!</definedName>
    <definedName name="___nfa9" localSheetId="2">'[5]Input Target Firm'!#REF!</definedName>
    <definedName name="___nfa9" localSheetId="0">'[5]Input Target Firm'!#REF!</definedName>
    <definedName name="___nfa9" localSheetId="3">'[5]Input Target Firm'!#REF!</definedName>
    <definedName name="___nfa9" localSheetId="1">'[5]Input Target Firm'!#REF!</definedName>
    <definedName name="___nfa9">'[5]Input Target Firm'!#REF!</definedName>
    <definedName name="___ns1" hidden="1">{#N/A,#N/A,FALSE,"COVER1.XLS ";#N/A,#N/A,FALSE,"RACT1.XLS";#N/A,#N/A,FALSE,"RACT2.XLS";#N/A,#N/A,FALSE,"ECCMP";#N/A,#N/A,FALSE,"WELDER.XLS"}</definedName>
    <definedName name="___owc3" localSheetId="2">'[5]Input Target Firm'!#REF!</definedName>
    <definedName name="___owc3" localSheetId="0">'[5]Input Target Firm'!#REF!</definedName>
    <definedName name="___owc3" localSheetId="3">'[5]Input Target Firm'!#REF!</definedName>
    <definedName name="___owc3" localSheetId="1">'[5]Input Target Firm'!#REF!</definedName>
    <definedName name="___owc3">'[5]Input Target Firm'!#REF!</definedName>
    <definedName name="___owc4" localSheetId="2">'[5]Input Target Firm'!#REF!</definedName>
    <definedName name="___owc4" localSheetId="0">'[5]Input Target Firm'!#REF!</definedName>
    <definedName name="___owc4" localSheetId="3">'[5]Input Target Firm'!#REF!</definedName>
    <definedName name="___owc4" localSheetId="1">'[5]Input Target Firm'!#REF!</definedName>
    <definedName name="___owc4">'[5]Input Target Firm'!#REF!</definedName>
    <definedName name="___owc5" localSheetId="2">'[5]Input Combined Firm'!#REF!</definedName>
    <definedName name="___owc5" localSheetId="0">'[5]Input Combined Firm'!#REF!</definedName>
    <definedName name="___owc5" localSheetId="3">'[5]Input Combined Firm'!#REF!</definedName>
    <definedName name="___owc5" localSheetId="1">'[5]Input Combined Firm'!#REF!</definedName>
    <definedName name="___owc5">'[5]Input Combined Firm'!#REF!</definedName>
    <definedName name="___owc6" localSheetId="2">'[5]Input Combined Firm'!#REF!</definedName>
    <definedName name="___owc6" localSheetId="0">'[5]Input Combined Firm'!#REF!</definedName>
    <definedName name="___owc6" localSheetId="3">'[5]Input Combined Firm'!#REF!</definedName>
    <definedName name="___owc6" localSheetId="1">'[5]Input Combined Firm'!#REF!</definedName>
    <definedName name="___owc6">'[5]Input Combined Firm'!#REF!</definedName>
    <definedName name="___ps2" localSheetId="2">'[5]Input Target Firm'!#REF!</definedName>
    <definedName name="___ps2" localSheetId="0">'[5]Input Target Firm'!#REF!</definedName>
    <definedName name="___ps2" localSheetId="3">'[5]Input Target Firm'!#REF!</definedName>
    <definedName name="___ps2" localSheetId="1">'[5]Input Target Firm'!#REF!</definedName>
    <definedName name="___ps2">'[5]Input Target Firm'!#REF!</definedName>
    <definedName name="___ps3" localSheetId="2">'[5]Input Combined Firm'!#REF!</definedName>
    <definedName name="___ps3" localSheetId="0">'[5]Input Combined Firm'!#REF!</definedName>
    <definedName name="___ps3" localSheetId="3">'[5]Input Combined Firm'!#REF!</definedName>
    <definedName name="___ps3" localSheetId="1">'[5]Input Combined Firm'!#REF!</definedName>
    <definedName name="___ps3">'[5]Input Combined Firm'!#REF!</definedName>
    <definedName name="___q2" hidden="1">{#N/A,#N/A,FALSE,"COVER1.XLS ";#N/A,#N/A,FALSE,"RACT1.XLS";#N/A,#N/A,FALSE,"RACT2.XLS";#N/A,#N/A,FALSE,"ECCMP";#N/A,#N/A,FALSE,"WELDER.XLS"}</definedName>
    <definedName name="___res1" localSheetId="2">'[5]Input Acq Firm'!#REF!</definedName>
    <definedName name="___res1" localSheetId="0">'[5]Input Acq Firm'!#REF!</definedName>
    <definedName name="___res1" localSheetId="3">'[5]Input Acq Firm'!#REF!</definedName>
    <definedName name="___res1" localSheetId="1">'[5]Input Acq Firm'!#REF!</definedName>
    <definedName name="___res1">'[5]Input Acq Firm'!#REF!</definedName>
    <definedName name="___res2" localSheetId="2">'[5]Input Target Firm'!#REF!</definedName>
    <definedName name="___res2" localSheetId="0">'[5]Input Target Firm'!#REF!</definedName>
    <definedName name="___res2" localSheetId="3">'[5]Input Target Firm'!#REF!</definedName>
    <definedName name="___res2" localSheetId="1">'[5]Input Target Firm'!#REF!</definedName>
    <definedName name="___res2">'[5]Input Target Firm'!#REF!</definedName>
    <definedName name="___res3" localSheetId="2">'[5]Input Combined Firm'!#REF!</definedName>
    <definedName name="___res3" localSheetId="0">'[5]Input Combined Firm'!#REF!</definedName>
    <definedName name="___res3" localSheetId="3">'[5]Input Combined Firm'!#REF!</definedName>
    <definedName name="___res3" localSheetId="1">'[5]Input Combined Firm'!#REF!</definedName>
    <definedName name="___res3">'[5]Input Combined Firm'!#REF!</definedName>
    <definedName name="___sa1">#N/A</definedName>
    <definedName name="___sa2">#N/A</definedName>
    <definedName name="___sa3">#N/A</definedName>
    <definedName name="___sa4">#N/A</definedName>
    <definedName name="___sa5">#N/A</definedName>
    <definedName name="___slm12" localSheetId="2">'[5]Input Combined Firm'!#REF!</definedName>
    <definedName name="___slm12" localSheetId="0">'[5]Input Combined Firm'!#REF!</definedName>
    <definedName name="___slm12" localSheetId="3">'[5]Input Combined Firm'!#REF!</definedName>
    <definedName name="___slm12" localSheetId="1">'[5]Input Combined Firm'!#REF!</definedName>
    <definedName name="___slm12">'[5]Input Combined Firm'!#REF!</definedName>
    <definedName name="___slm13" localSheetId="2">'[5]Input Combined Firm'!#REF!</definedName>
    <definedName name="___slm13" localSheetId="0">'[5]Input Combined Firm'!#REF!</definedName>
    <definedName name="___slm13" localSheetId="3">'[5]Input Combined Firm'!#REF!</definedName>
    <definedName name="___slm13" localSheetId="1">'[5]Input Combined Firm'!#REF!</definedName>
    <definedName name="___slm13">'[5]Input Combined Firm'!#REF!</definedName>
    <definedName name="___slm14" localSheetId="2">'[5]Input Combined Firm'!#REF!</definedName>
    <definedName name="___slm14" localSheetId="0">'[5]Input Combined Firm'!#REF!</definedName>
    <definedName name="___slm14" localSheetId="3">'[5]Input Combined Firm'!#REF!</definedName>
    <definedName name="___slm14" localSheetId="1">'[5]Input Combined Firm'!#REF!</definedName>
    <definedName name="___slm14">'[5]Input Combined Firm'!#REF!</definedName>
    <definedName name="___slm15" localSheetId="2">'[5]Input Combined Firm'!#REF!</definedName>
    <definedName name="___slm15" localSheetId="0">'[5]Input Combined Firm'!#REF!</definedName>
    <definedName name="___slm15" localSheetId="3">'[5]Input Combined Firm'!#REF!</definedName>
    <definedName name="___slm15" localSheetId="1">'[5]Input Combined Firm'!#REF!</definedName>
    <definedName name="___slm15">'[5]Input Combined Firm'!#REF!</definedName>
    <definedName name="___slm6" localSheetId="2">'[5]Input Target Firm'!#REF!</definedName>
    <definedName name="___slm6" localSheetId="0">'[5]Input Target Firm'!#REF!</definedName>
    <definedName name="___slm6" localSheetId="3">'[5]Input Target Firm'!#REF!</definedName>
    <definedName name="___slm6" localSheetId="1">'[5]Input Target Firm'!#REF!</definedName>
    <definedName name="___slm6">'[5]Input Target Firm'!#REF!</definedName>
    <definedName name="___slm7" localSheetId="2">'[5]Input Target Firm'!#REF!</definedName>
    <definedName name="___slm7" localSheetId="0">'[5]Input Target Firm'!#REF!</definedName>
    <definedName name="___slm7" localSheetId="3">'[5]Input Target Firm'!#REF!</definedName>
    <definedName name="___slm7" localSheetId="1">'[5]Input Target Firm'!#REF!</definedName>
    <definedName name="___slm7">'[5]Input Target Firm'!#REF!</definedName>
    <definedName name="___slm8" localSheetId="2">'[5]Input Target Firm'!#REF!</definedName>
    <definedName name="___slm8" localSheetId="0">'[5]Input Target Firm'!#REF!</definedName>
    <definedName name="___slm8" localSheetId="3">'[5]Input Target Firm'!#REF!</definedName>
    <definedName name="___slm8" localSheetId="1">'[5]Input Target Firm'!#REF!</definedName>
    <definedName name="___slm8">'[5]Input Target Firm'!#REF!</definedName>
    <definedName name="___slm9" localSheetId="2">'[5]Input Target Firm'!#REF!</definedName>
    <definedName name="___slm9" localSheetId="0">'[5]Input Target Firm'!#REF!</definedName>
    <definedName name="___slm9" localSheetId="3">'[5]Input Target Firm'!#REF!</definedName>
    <definedName name="___slm9" localSheetId="1">'[5]Input Target Firm'!#REF!</definedName>
    <definedName name="___slm9">'[5]Input Target Firm'!#REF!</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hidden="1">{#N/A,#N/A,FALSE,"17MAY";#N/A,#N/A,FALSE,"24MAY"}</definedName>
    <definedName name="___wdv10" localSheetId="2">'[5]Input Target Firm'!#REF!</definedName>
    <definedName name="___wdv10" localSheetId="0">'[5]Input Target Firm'!#REF!</definedName>
    <definedName name="___wdv10" localSheetId="3">'[5]Input Target Firm'!#REF!</definedName>
    <definedName name="___wdv10" localSheetId="1">'[5]Input Target Firm'!#REF!</definedName>
    <definedName name="___wdv10">'[5]Input Target Firm'!#REF!</definedName>
    <definedName name="___wdv11" localSheetId="2">'[5]Input Combined Firm'!#REF!</definedName>
    <definedName name="___wdv11" localSheetId="0">'[5]Input Combined Firm'!#REF!</definedName>
    <definedName name="___wdv11" localSheetId="3">'[5]Input Combined Firm'!#REF!</definedName>
    <definedName name="___wdv11" localSheetId="1">'[5]Input Combined Firm'!#REF!</definedName>
    <definedName name="___wdv11">'[5]Input Combined Firm'!#REF!</definedName>
    <definedName name="___wdv12" localSheetId="2">'[5]Input Combined Firm'!#REF!</definedName>
    <definedName name="___wdv12" localSheetId="0">'[5]Input Combined Firm'!#REF!</definedName>
    <definedName name="___wdv12" localSheetId="3">'[5]Input Combined Firm'!#REF!</definedName>
    <definedName name="___wdv12" localSheetId="1">'[5]Input Combined Firm'!#REF!</definedName>
    <definedName name="___wdv12">'[5]Input Combined Firm'!#REF!</definedName>
    <definedName name="___wdv13" localSheetId="2">'[5]Input Combined Firm'!#REF!</definedName>
    <definedName name="___wdv13" localSheetId="0">'[5]Input Combined Firm'!#REF!</definedName>
    <definedName name="___wdv13" localSheetId="3">'[5]Input Combined Firm'!#REF!</definedName>
    <definedName name="___wdv13" localSheetId="1">'[5]Input Combined Firm'!#REF!</definedName>
    <definedName name="___wdv13">'[5]Input Combined Firm'!#REF!</definedName>
    <definedName name="___wdv14" localSheetId="2">'[5]Input Combined Firm'!#REF!</definedName>
    <definedName name="___wdv14" localSheetId="0">'[5]Input Combined Firm'!#REF!</definedName>
    <definedName name="___wdv14" localSheetId="3">'[5]Input Combined Firm'!#REF!</definedName>
    <definedName name="___wdv14" localSheetId="1">'[5]Input Combined Firm'!#REF!</definedName>
    <definedName name="___wdv14">'[5]Input Combined Firm'!#REF!</definedName>
    <definedName name="___wdv15" localSheetId="2">'[5]Input Combined Firm'!#REF!</definedName>
    <definedName name="___wdv15" localSheetId="0">'[5]Input Combined Firm'!#REF!</definedName>
    <definedName name="___wdv15" localSheetId="3">'[5]Input Combined Firm'!#REF!</definedName>
    <definedName name="___wdv15" localSheetId="1">'[5]Input Combined Firm'!#REF!</definedName>
    <definedName name="___wdv15">'[5]Input Combined Firm'!#REF!</definedName>
    <definedName name="___wdv6" localSheetId="2">'[5]Input Target Firm'!#REF!</definedName>
    <definedName name="___wdv6" localSheetId="0">'[5]Input Target Firm'!#REF!</definedName>
    <definedName name="___wdv6" localSheetId="3">'[5]Input Target Firm'!#REF!</definedName>
    <definedName name="___wdv6" localSheetId="1">'[5]Input Target Firm'!#REF!</definedName>
    <definedName name="___wdv6">'[5]Input Target Firm'!#REF!</definedName>
    <definedName name="___wdv7" localSheetId="2">'[5]Input Target Firm'!#REF!</definedName>
    <definedName name="___wdv7" localSheetId="0">'[5]Input Target Firm'!#REF!</definedName>
    <definedName name="___wdv7" localSheetId="3">'[5]Input Target Firm'!#REF!</definedName>
    <definedName name="___wdv7" localSheetId="1">'[5]Input Target Firm'!#REF!</definedName>
    <definedName name="___wdv7">'[5]Input Target Firm'!#REF!</definedName>
    <definedName name="___wdv8" localSheetId="2">'[5]Input Target Firm'!#REF!</definedName>
    <definedName name="___wdv8" localSheetId="0">'[5]Input Target Firm'!#REF!</definedName>
    <definedName name="___wdv8" localSheetId="3">'[5]Input Target Firm'!#REF!</definedName>
    <definedName name="___wdv8" localSheetId="1">'[5]Input Target Firm'!#REF!</definedName>
    <definedName name="___wdv8">'[5]Input Target Firm'!#REF!</definedName>
    <definedName name="___wdv9" localSheetId="2">'[5]Input Target Firm'!#REF!</definedName>
    <definedName name="___wdv9" localSheetId="0">'[5]Input Target Firm'!#REF!</definedName>
    <definedName name="___wdv9" localSheetId="3">'[5]Input Target Firm'!#REF!</definedName>
    <definedName name="___wdv9" localSheetId="1">'[5]Input Target Firm'!#REF!</definedName>
    <definedName name="___wdv9">'[5]Input Target Firm'!#REF!</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123Graph_A" localSheetId="2" hidden="1">[9]COMPLEXALL!#REF!</definedName>
    <definedName name="__123Graph_A" localSheetId="0" hidden="1">[9]COMPLEXALL!#REF!</definedName>
    <definedName name="__123Graph_A" localSheetId="3" hidden="1">[9]COMPLEXALL!#REF!</definedName>
    <definedName name="__123Graph_A" localSheetId="1" hidden="1">[9]COMPLEXALL!#REF!</definedName>
    <definedName name="__123Graph_A" hidden="1">[9]COMPLEXALL!#REF!</definedName>
    <definedName name="__123Graph_ASTATPROG" localSheetId="2" hidden="1">[9]COMPLEXALL!#REF!</definedName>
    <definedName name="__123Graph_ASTATPROG" localSheetId="0" hidden="1">[9]COMPLEXALL!#REF!</definedName>
    <definedName name="__123Graph_ASTATPROG" localSheetId="3" hidden="1">[9]COMPLEXALL!#REF!</definedName>
    <definedName name="__123Graph_ASTATPROG" localSheetId="1" hidden="1">[9]COMPLEXALL!#REF!</definedName>
    <definedName name="__123Graph_ASTATPROG" hidden="1">[9]COMPLEXALL!#REF!</definedName>
    <definedName name="__123Graph_B" localSheetId="2" hidden="1">[9]COMPLEXALL!#REF!</definedName>
    <definedName name="__123Graph_B" localSheetId="0" hidden="1">[9]COMPLEXALL!#REF!</definedName>
    <definedName name="__123Graph_B" localSheetId="3" hidden="1">[9]COMPLEXALL!#REF!</definedName>
    <definedName name="__123Graph_B" localSheetId="1" hidden="1">[9]COMPLEXALL!#REF!</definedName>
    <definedName name="__123Graph_B" hidden="1">[9]COMPLEXALL!#REF!</definedName>
    <definedName name="__123Graph_D" localSheetId="2" hidden="1">[10]BS!#REF!</definedName>
    <definedName name="__123Graph_D" localSheetId="0" hidden="1">[10]BS!#REF!</definedName>
    <definedName name="__123Graph_D" localSheetId="3" hidden="1">[10]BS!#REF!</definedName>
    <definedName name="__123Graph_D" localSheetId="1" hidden="1">[10]BS!#REF!</definedName>
    <definedName name="__123Graph_D" hidden="1">[10]BS!#REF!</definedName>
    <definedName name="__123Graph_X" localSheetId="2" hidden="1">[9]COMPLEXALL!#REF!</definedName>
    <definedName name="__123Graph_X" localSheetId="0" hidden="1">[9]COMPLEXALL!#REF!</definedName>
    <definedName name="__123Graph_X" localSheetId="3" hidden="1">[9]COMPLEXALL!#REF!</definedName>
    <definedName name="__123Graph_X" localSheetId="1" hidden="1">[9]COMPLEXALL!#REF!</definedName>
    <definedName name="__123Graph_X" hidden="1">[9]COMPLEXALL!#REF!</definedName>
    <definedName name="__123Graph_XSTATPROG" localSheetId="2" hidden="1">[9]COMPLEXALL!#REF!</definedName>
    <definedName name="__123Graph_XSTATPROG" localSheetId="0" hidden="1">[9]COMPLEXALL!#REF!</definedName>
    <definedName name="__123Graph_XSTATPROG" localSheetId="3" hidden="1">[9]COMPLEXALL!#REF!</definedName>
    <definedName name="__123Graph_XSTATPROG" localSheetId="1" hidden="1">[9]COMPLEXALL!#REF!</definedName>
    <definedName name="__123Graph_XSTATPROG" hidden="1">[9]COMPLEXALL!#REF!</definedName>
    <definedName name="__ADD1" localSheetId="2">#REF!</definedName>
    <definedName name="__ADD1" localSheetId="0">#REF!</definedName>
    <definedName name="__ADD1" localSheetId="3">#REF!</definedName>
    <definedName name="__ADD1" localSheetId="1">#REF!</definedName>
    <definedName name="__ADD1">#REF!</definedName>
    <definedName name="__ADD2" localSheetId="2">#REF!</definedName>
    <definedName name="__ADD2" localSheetId="0">#REF!</definedName>
    <definedName name="__ADD2" localSheetId="3">#REF!</definedName>
    <definedName name="__ADD2" localSheetId="1">#REF!</definedName>
    <definedName name="__ADD2">#REF!</definedName>
    <definedName name="__ANX8" localSheetId="2">#REF!</definedName>
    <definedName name="__ANX8" localSheetId="0">#REF!</definedName>
    <definedName name="__ANX8" localSheetId="3">#REF!</definedName>
    <definedName name="__ANX8" localSheetId="1">#REF!</definedName>
    <definedName name="__ANX8">#REF!</definedName>
    <definedName name="__cap10" localSheetId="2">'[5]Input Target Firm'!#REF!</definedName>
    <definedName name="__cap10" localSheetId="0">'[5]Input Target Firm'!#REF!</definedName>
    <definedName name="__cap10" localSheetId="3">'[5]Input Target Firm'!#REF!</definedName>
    <definedName name="__cap10" localSheetId="1">'[5]Input Target Firm'!#REF!</definedName>
    <definedName name="__cap10">'[5]Input Target Firm'!#REF!</definedName>
    <definedName name="__cap11" localSheetId="2">'[5]Input Combined Firm'!#REF!</definedName>
    <definedName name="__cap11" localSheetId="0">'[5]Input Combined Firm'!#REF!</definedName>
    <definedName name="__cap11" localSheetId="3">'[5]Input Combined Firm'!#REF!</definedName>
    <definedName name="__cap11" localSheetId="1">'[5]Input Combined Firm'!#REF!</definedName>
    <definedName name="__cap11">'[5]Input Combined Firm'!#REF!</definedName>
    <definedName name="__cap12" localSheetId="2">'[5]Input Combined Firm'!#REF!</definedName>
    <definedName name="__cap12" localSheetId="0">'[5]Input Combined Firm'!#REF!</definedName>
    <definedName name="__cap12" localSheetId="3">'[5]Input Combined Firm'!#REF!</definedName>
    <definedName name="__cap12" localSheetId="1">'[5]Input Combined Firm'!#REF!</definedName>
    <definedName name="__cap12">'[5]Input Combined Firm'!#REF!</definedName>
    <definedName name="__cap13" localSheetId="2">'[5]Input Combined Firm'!#REF!</definedName>
    <definedName name="__cap13" localSheetId="0">'[5]Input Combined Firm'!#REF!</definedName>
    <definedName name="__cap13" localSheetId="3">'[5]Input Combined Firm'!#REF!</definedName>
    <definedName name="__cap13" localSheetId="1">'[5]Input Combined Firm'!#REF!</definedName>
    <definedName name="__cap13">'[5]Input Combined Firm'!#REF!</definedName>
    <definedName name="__cap14" localSheetId="2">'[5]Input Combined Firm'!#REF!</definedName>
    <definedName name="__cap14" localSheetId="0">'[5]Input Combined Firm'!#REF!</definedName>
    <definedName name="__cap14" localSheetId="3">'[5]Input Combined Firm'!#REF!</definedName>
    <definedName name="__cap14" localSheetId="1">'[5]Input Combined Firm'!#REF!</definedName>
    <definedName name="__cap14">'[5]Input Combined Firm'!#REF!</definedName>
    <definedName name="__cap15" localSheetId="2">'[5]Input Combined Firm'!#REF!</definedName>
    <definedName name="__cap15" localSheetId="0">'[5]Input Combined Firm'!#REF!</definedName>
    <definedName name="__cap15" localSheetId="3">'[5]Input Combined Firm'!#REF!</definedName>
    <definedName name="__cap15" localSheetId="1">'[5]Input Combined Firm'!#REF!</definedName>
    <definedName name="__cap15">'[5]Input Combined Firm'!#REF!</definedName>
    <definedName name="__cap6" localSheetId="2">'[5]Input Target Firm'!#REF!</definedName>
    <definedName name="__cap6" localSheetId="0">'[5]Input Target Firm'!#REF!</definedName>
    <definedName name="__cap6" localSheetId="3">'[5]Input Target Firm'!#REF!</definedName>
    <definedName name="__cap6" localSheetId="1">'[5]Input Target Firm'!#REF!</definedName>
    <definedName name="__cap6">'[5]Input Target Firm'!#REF!</definedName>
    <definedName name="__cap7" localSheetId="2">'[5]Input Target Firm'!#REF!</definedName>
    <definedName name="__cap7" localSheetId="0">'[5]Input Target Firm'!#REF!</definedName>
    <definedName name="__cap7" localSheetId="3">'[5]Input Target Firm'!#REF!</definedName>
    <definedName name="__cap7" localSheetId="1">'[5]Input Target Firm'!#REF!</definedName>
    <definedName name="__cap7">'[5]Input Target Firm'!#REF!</definedName>
    <definedName name="__cap8" localSheetId="2">'[5]Input Target Firm'!#REF!</definedName>
    <definedName name="__cap8" localSheetId="0">'[5]Input Target Firm'!#REF!</definedName>
    <definedName name="__cap8" localSheetId="3">'[5]Input Target Firm'!#REF!</definedName>
    <definedName name="__cap8" localSheetId="1">'[5]Input Target Firm'!#REF!</definedName>
    <definedName name="__cap8">'[5]Input Target Firm'!#REF!</definedName>
    <definedName name="__cap9" localSheetId="2">'[5]Input Target Firm'!#REF!</definedName>
    <definedName name="__cap9" localSheetId="0">'[5]Input Target Firm'!#REF!</definedName>
    <definedName name="__cap9" localSheetId="3">'[5]Input Target Firm'!#REF!</definedName>
    <definedName name="__cap9" localSheetId="1">'[5]Input Target Firm'!#REF!</definedName>
    <definedName name="__cap9">'[5]Input Target Firm'!#REF!</definedName>
    <definedName name="__def1">'[11]defectives 5'!$A$1:$G$21</definedName>
    <definedName name="__dk1" hidden="1">{#N/A,#N/A,FALSE,"COVER.XLS";#N/A,#N/A,FALSE,"RACT1.XLS";#N/A,#N/A,FALSE,"RACT2.XLS";#N/A,#N/A,FALSE,"ECCMP";#N/A,#N/A,FALSE,"WELDER.XLS"}</definedName>
    <definedName name="__gfa12" localSheetId="2">'[5]Input Combined Firm'!#REF!</definedName>
    <definedName name="__gfa12" localSheetId="0">'[5]Input Combined Firm'!#REF!</definedName>
    <definedName name="__gfa12" localSheetId="3">'[5]Input Combined Firm'!#REF!</definedName>
    <definedName name="__gfa12" localSheetId="1">'[5]Input Combined Firm'!#REF!</definedName>
    <definedName name="__gfa12">'[5]Input Combined Firm'!#REF!</definedName>
    <definedName name="__gfa13" localSheetId="2">'[5]Input Combined Firm'!#REF!</definedName>
    <definedName name="__gfa13" localSheetId="0">'[5]Input Combined Firm'!#REF!</definedName>
    <definedName name="__gfa13" localSheetId="3">'[5]Input Combined Firm'!#REF!</definedName>
    <definedName name="__gfa13" localSheetId="1">'[5]Input Combined Firm'!#REF!</definedName>
    <definedName name="__gfa13">'[5]Input Combined Firm'!#REF!</definedName>
    <definedName name="__gfa14" localSheetId="2">'[5]Input Combined Firm'!#REF!</definedName>
    <definedName name="__gfa14" localSheetId="0">'[5]Input Combined Firm'!#REF!</definedName>
    <definedName name="__gfa14" localSheetId="3">'[5]Input Combined Firm'!#REF!</definedName>
    <definedName name="__gfa14" localSheetId="1">'[5]Input Combined Firm'!#REF!</definedName>
    <definedName name="__gfa14">'[5]Input Combined Firm'!#REF!</definedName>
    <definedName name="__gfa15" localSheetId="2">'[5]Input Combined Firm'!#REF!</definedName>
    <definedName name="__gfa15" localSheetId="0">'[5]Input Combined Firm'!#REF!</definedName>
    <definedName name="__gfa15" localSheetId="3">'[5]Input Combined Firm'!#REF!</definedName>
    <definedName name="__gfa15" localSheetId="1">'[5]Input Combined Firm'!#REF!</definedName>
    <definedName name="__gfa15">'[5]Input Combined Firm'!#REF!</definedName>
    <definedName name="__gfa6" localSheetId="2">'[5]Input Target Firm'!#REF!</definedName>
    <definedName name="__gfa6" localSheetId="0">'[5]Input Target Firm'!#REF!</definedName>
    <definedName name="__gfa6" localSheetId="3">'[5]Input Target Firm'!#REF!</definedName>
    <definedName name="__gfa6" localSheetId="1">'[5]Input Target Firm'!#REF!</definedName>
    <definedName name="__gfa6">'[5]Input Target Firm'!#REF!</definedName>
    <definedName name="__gfa7" localSheetId="2">'[5]Input Target Firm'!#REF!</definedName>
    <definedName name="__gfa7" localSheetId="0">'[5]Input Target Firm'!#REF!</definedName>
    <definedName name="__gfa7" localSheetId="3">'[5]Input Target Firm'!#REF!</definedName>
    <definedName name="__gfa7" localSheetId="1">'[5]Input Target Firm'!#REF!</definedName>
    <definedName name="__gfa7">'[5]Input Target Firm'!#REF!</definedName>
    <definedName name="__gfa8" localSheetId="2">'[5]Input Target Firm'!#REF!</definedName>
    <definedName name="__gfa8" localSheetId="0">'[5]Input Target Firm'!#REF!</definedName>
    <definedName name="__gfa8" localSheetId="3">'[5]Input Target Firm'!#REF!</definedName>
    <definedName name="__gfa8" localSheetId="1">'[5]Input Target Firm'!#REF!</definedName>
    <definedName name="__gfa8">'[5]Input Target Firm'!#REF!</definedName>
    <definedName name="__gfa9" localSheetId="2">'[5]Input Target Firm'!#REF!</definedName>
    <definedName name="__gfa9" localSheetId="0">'[5]Input Target Firm'!#REF!</definedName>
    <definedName name="__gfa9" localSheetId="3">'[5]Input Target Firm'!#REF!</definedName>
    <definedName name="__gfa9" localSheetId="1">'[5]Input Target Firm'!#REF!</definedName>
    <definedName name="__gfa9">'[5]Input Target Firm'!#REF!</definedName>
    <definedName name="__inv3" localSheetId="2">'[5]Input Target Firm'!#REF!</definedName>
    <definedName name="__inv3" localSheetId="0">'[5]Input Target Firm'!#REF!</definedName>
    <definedName name="__inv3" localSheetId="3">'[5]Input Target Firm'!#REF!</definedName>
    <definedName name="__inv3" localSheetId="1">'[5]Input Target Firm'!#REF!</definedName>
    <definedName name="__inv3">'[5]Input Target Firm'!#REF!</definedName>
    <definedName name="__inv4" localSheetId="2">'[5]Input Target Firm'!#REF!</definedName>
    <definedName name="__inv4" localSheetId="0">'[5]Input Target Firm'!#REF!</definedName>
    <definedName name="__inv4" localSheetId="3">'[5]Input Target Firm'!#REF!</definedName>
    <definedName name="__inv4" localSheetId="1">'[5]Input Target Firm'!#REF!</definedName>
    <definedName name="__inv4">'[5]Input Target Firm'!#REF!</definedName>
    <definedName name="__inv5" localSheetId="2">'[5]Input Combined Firm'!#REF!</definedName>
    <definedName name="__inv5" localSheetId="0">'[5]Input Combined Firm'!#REF!</definedName>
    <definedName name="__inv5" localSheetId="3">'[5]Input Combined Firm'!#REF!</definedName>
    <definedName name="__inv5" localSheetId="1">'[5]Input Combined Firm'!#REF!</definedName>
    <definedName name="__inv5">'[5]Input Combined Firm'!#REF!</definedName>
    <definedName name="__inv6" localSheetId="2">'[5]Input Combined Firm'!#REF!</definedName>
    <definedName name="__inv6" localSheetId="0">'[5]Input Combined Firm'!#REF!</definedName>
    <definedName name="__inv6" localSheetId="3">'[5]Input Combined Firm'!#REF!</definedName>
    <definedName name="__inv6" localSheetId="1">'[5]Input Combined Firm'!#REF!</definedName>
    <definedName name="__inv6">'[5]Input Combined Firm'!#REF!</definedName>
    <definedName name="__k8" hidden="1">{#N/A,#N/A,FALSE,"COVER1.XLS ";#N/A,#N/A,FALSE,"RACT1.XLS";#N/A,#N/A,FALSE,"RACT2.XLS";#N/A,#N/A,FALSE,"ECCMP";#N/A,#N/A,FALSE,"WELDER.XLS"}</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7" hidden="1">{#N/A,#N/A,FALSE,"COVER1.XLS ";#N/A,#N/A,FALSE,"RACT1.XLS";#N/A,#N/A,FALSE,"RACT2.XLS";#N/A,#N/A,FALSE,"ECCMP";#N/A,#N/A,FALSE,"WELDER.XLS"}</definedName>
    <definedName name="__kvs8" hidden="1">{#N/A,#N/A,FALSE,"COVER1.XLS ";#N/A,#N/A,FALSE,"RACT1.XLS";#N/A,#N/A,FALSE,"RACT2.XLS";#N/A,#N/A,FALSE,"ECCMP";#N/A,#N/A,FALSE,"WELDER.XLS"}</definedName>
    <definedName name="__KVS9" hidden="1">{#N/A,#N/A,FALSE,"COVER1.XLS ";#N/A,#N/A,FALSE,"RACT1.XLS";#N/A,#N/A,FALSE,"RACT2.XLS";#N/A,#N/A,FALSE,"ECCMP";#N/A,#N/A,FALSE,"WELDER.XLS"}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2">'[5]Input Combined Firm'!#REF!</definedName>
    <definedName name="__nfa14" localSheetId="0">'[5]Input Combined Firm'!#REF!</definedName>
    <definedName name="__nfa14" localSheetId="3">'[5]Input Combined Firm'!#REF!</definedName>
    <definedName name="__nfa14" localSheetId="1">'[5]Input Combined Firm'!#REF!</definedName>
    <definedName name="__nfa14">'[5]Input Combined Firm'!#REF!</definedName>
    <definedName name="__nfa15" localSheetId="2">'[5]Input Combined Firm'!#REF!</definedName>
    <definedName name="__nfa15" localSheetId="0">'[5]Input Combined Firm'!#REF!</definedName>
    <definedName name="__nfa15" localSheetId="3">'[5]Input Combined Firm'!#REF!</definedName>
    <definedName name="__nfa15" localSheetId="1">'[5]Input Combined Firm'!#REF!</definedName>
    <definedName name="__nfa15">'[5]Input Combined Firm'!#REF!</definedName>
    <definedName name="__nfa6" localSheetId="2">'[5]Input Target Firm'!#REF!</definedName>
    <definedName name="__nfa6" localSheetId="0">'[5]Input Target Firm'!#REF!</definedName>
    <definedName name="__nfa6" localSheetId="3">'[5]Input Target Firm'!#REF!</definedName>
    <definedName name="__nfa6" localSheetId="1">'[5]Input Target Firm'!#REF!</definedName>
    <definedName name="__nfa6">'[5]Input Target Firm'!#REF!</definedName>
    <definedName name="__nfa7" localSheetId="2">'[5]Input Target Firm'!#REF!</definedName>
    <definedName name="__nfa7" localSheetId="0">'[5]Input Target Firm'!#REF!</definedName>
    <definedName name="__nfa7" localSheetId="3">'[5]Input Target Firm'!#REF!</definedName>
    <definedName name="__nfa7" localSheetId="1">'[5]Input Target Firm'!#REF!</definedName>
    <definedName name="__nfa7">'[5]Input Target Firm'!#REF!</definedName>
    <definedName name="__nfa8" localSheetId="2">'[5]Input Target Firm'!#REF!</definedName>
    <definedName name="__nfa8" localSheetId="0">'[5]Input Target Firm'!#REF!</definedName>
    <definedName name="__nfa8" localSheetId="3">'[5]Input Target Firm'!#REF!</definedName>
    <definedName name="__nfa8" localSheetId="1">'[5]Input Target Firm'!#REF!</definedName>
    <definedName name="__nfa8">'[5]Input Target Firm'!#REF!</definedName>
    <definedName name="__nfa9" localSheetId="2">'[5]Input Target Firm'!#REF!</definedName>
    <definedName name="__nfa9" localSheetId="0">'[5]Input Target Firm'!#REF!</definedName>
    <definedName name="__nfa9" localSheetId="3">'[5]Input Target Firm'!#REF!</definedName>
    <definedName name="__nfa9" localSheetId="1">'[5]Input Target Firm'!#REF!</definedName>
    <definedName name="__nfa9">'[5]Input Target Firm'!#REF!</definedName>
    <definedName name="__ns1" hidden="1">{#N/A,#N/A,FALSE,"COVER1.XLS ";#N/A,#N/A,FALSE,"RACT1.XLS";#N/A,#N/A,FALSE,"RACT2.XLS";#N/A,#N/A,FALSE,"ECCMP";#N/A,#N/A,FALSE,"WELDER.XLS"}</definedName>
    <definedName name="__owc3" localSheetId="2">'[5]Input Target Firm'!#REF!</definedName>
    <definedName name="__owc3" localSheetId="0">'[5]Input Target Firm'!#REF!</definedName>
    <definedName name="__owc3" localSheetId="3">'[5]Input Target Firm'!#REF!</definedName>
    <definedName name="__owc3" localSheetId="1">'[5]Input Target Firm'!#REF!</definedName>
    <definedName name="__owc3">'[5]Input Target Firm'!#REF!</definedName>
    <definedName name="__owc4" localSheetId="2">'[5]Input Target Firm'!#REF!</definedName>
    <definedName name="__owc4" localSheetId="0">'[5]Input Target Firm'!#REF!</definedName>
    <definedName name="__owc4" localSheetId="3">'[5]Input Target Firm'!#REF!</definedName>
    <definedName name="__owc4" localSheetId="1">'[5]Input Target Firm'!#REF!</definedName>
    <definedName name="__owc4">'[5]Input Target Firm'!#REF!</definedName>
    <definedName name="__owc5" localSheetId="2">'[5]Input Combined Firm'!#REF!</definedName>
    <definedName name="__owc5" localSheetId="0">'[5]Input Combined Firm'!#REF!</definedName>
    <definedName name="__owc5" localSheetId="3">'[5]Input Combined Firm'!#REF!</definedName>
    <definedName name="__owc5" localSheetId="1">'[5]Input Combined Firm'!#REF!</definedName>
    <definedName name="__owc5">'[5]Input Combined Firm'!#REF!</definedName>
    <definedName name="__owc6" localSheetId="2">'[5]Input Combined Firm'!#REF!</definedName>
    <definedName name="__owc6" localSheetId="0">'[5]Input Combined Firm'!#REF!</definedName>
    <definedName name="__owc6" localSheetId="3">'[5]Input Combined Firm'!#REF!</definedName>
    <definedName name="__owc6" localSheetId="1">'[5]Input Combined Firm'!#REF!</definedName>
    <definedName name="__owc6">'[5]Input Combined Firm'!#REF!</definedName>
    <definedName name="__ps2" localSheetId="2">'[5]Input Target Firm'!#REF!</definedName>
    <definedName name="__ps2" localSheetId="0">'[5]Input Target Firm'!#REF!</definedName>
    <definedName name="__ps2" localSheetId="3">'[5]Input Target Firm'!#REF!</definedName>
    <definedName name="__ps2" localSheetId="1">'[5]Input Target Firm'!#REF!</definedName>
    <definedName name="__ps2">'[5]Input Target Firm'!#REF!</definedName>
    <definedName name="__ps3" localSheetId="2">'[5]Input Combined Firm'!#REF!</definedName>
    <definedName name="__ps3" localSheetId="0">'[5]Input Combined Firm'!#REF!</definedName>
    <definedName name="__ps3" localSheetId="3">'[5]Input Combined Firm'!#REF!</definedName>
    <definedName name="__ps3" localSheetId="1">'[5]Input Combined Firm'!#REF!</definedName>
    <definedName name="__ps3">'[5]Input Combined Firm'!#REF!</definedName>
    <definedName name="__q2" hidden="1">{#N/A,#N/A,FALSE,"COVER1.XLS ";#N/A,#N/A,FALSE,"RACT1.XLS";#N/A,#N/A,FALSE,"RACT2.XLS";#N/A,#N/A,FALSE,"ECCMP";#N/A,#N/A,FALSE,"WELDER.XLS"}</definedName>
    <definedName name="__res2" localSheetId="2">'[5]Input Target Firm'!#REF!</definedName>
    <definedName name="__res2" localSheetId="0">'[5]Input Target Firm'!#REF!</definedName>
    <definedName name="__res2" localSheetId="3">'[5]Input Target Firm'!#REF!</definedName>
    <definedName name="__res2" localSheetId="1">'[5]Input Target Firm'!#REF!</definedName>
    <definedName name="__res2">'[5]Input Target Firm'!#REF!</definedName>
    <definedName name="__res3" localSheetId="2">'[5]Input Combined Firm'!#REF!</definedName>
    <definedName name="__res3" localSheetId="0">'[5]Input Combined Firm'!#REF!</definedName>
    <definedName name="__res3" localSheetId="3">'[5]Input Combined Firm'!#REF!</definedName>
    <definedName name="__res3" localSheetId="1">'[5]Input Combined Firm'!#REF!</definedName>
    <definedName name="__res3">'[5]Input Combined Firm'!#REF!</definedName>
    <definedName name="__sa1">#N/A</definedName>
    <definedName name="__sa2">#N/A</definedName>
    <definedName name="__sa3">#N/A</definedName>
    <definedName name="__sa4">#N/A</definedName>
    <definedName name="__sa5">#N/A</definedName>
    <definedName name="__slm14" localSheetId="2">'[5]Input Combined Firm'!#REF!</definedName>
    <definedName name="__slm14" localSheetId="0">'[5]Input Combined Firm'!#REF!</definedName>
    <definedName name="__slm14" localSheetId="3">'[5]Input Combined Firm'!#REF!</definedName>
    <definedName name="__slm14" localSheetId="1">'[5]Input Combined Firm'!#REF!</definedName>
    <definedName name="__slm14">'[5]Input Combined Firm'!#REF!</definedName>
    <definedName name="__slm15" localSheetId="2">'[5]Input Combined Firm'!#REF!</definedName>
    <definedName name="__slm15" localSheetId="0">'[5]Input Combined Firm'!#REF!</definedName>
    <definedName name="__slm15" localSheetId="3">'[5]Input Combined Firm'!#REF!</definedName>
    <definedName name="__slm15" localSheetId="1">'[5]Input Combined Firm'!#REF!</definedName>
    <definedName name="__slm15">'[5]Input Combined Firm'!#REF!</definedName>
    <definedName name="__slm6" localSheetId="2">'[5]Input Target Firm'!#REF!</definedName>
    <definedName name="__slm6" localSheetId="0">'[5]Input Target Firm'!#REF!</definedName>
    <definedName name="__slm6" localSheetId="3">'[5]Input Target Firm'!#REF!</definedName>
    <definedName name="__slm6" localSheetId="1">'[5]Input Target Firm'!#REF!</definedName>
    <definedName name="__slm6">'[5]Input Target Firm'!#REF!</definedName>
    <definedName name="__slm7" localSheetId="2">'[5]Input Target Firm'!#REF!</definedName>
    <definedName name="__slm7" localSheetId="0">'[5]Input Target Firm'!#REF!</definedName>
    <definedName name="__slm7" localSheetId="3">'[5]Input Target Firm'!#REF!</definedName>
    <definedName name="__slm7" localSheetId="1">'[5]Input Target Firm'!#REF!</definedName>
    <definedName name="__slm7">'[5]Input Target Firm'!#REF!</definedName>
    <definedName name="__slm8" localSheetId="2">'[5]Input Target Firm'!#REF!</definedName>
    <definedName name="__slm8" localSheetId="0">'[5]Input Target Firm'!#REF!</definedName>
    <definedName name="__slm8" localSheetId="3">'[5]Input Target Firm'!#REF!</definedName>
    <definedName name="__slm8" localSheetId="1">'[5]Input Target Firm'!#REF!</definedName>
    <definedName name="__slm8">'[5]Input Target Firm'!#REF!</definedName>
    <definedName name="__slm9" localSheetId="2">'[5]Input Target Firm'!#REF!</definedName>
    <definedName name="__slm9" localSheetId="0">'[5]Input Target Firm'!#REF!</definedName>
    <definedName name="__slm9" localSheetId="3">'[5]Input Target Firm'!#REF!</definedName>
    <definedName name="__slm9" localSheetId="1">'[5]Input Target Firm'!#REF!</definedName>
    <definedName name="__slm9">'[5]Input Target Firm'!#REF!</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hidden="1">{#N/A,#N/A,FALSE,"17MAY";#N/A,#N/A,FALSE,"24MAY"}</definedName>
    <definedName name="__wdv10" localSheetId="2">'[5]Input Target Firm'!#REF!</definedName>
    <definedName name="__wdv10" localSheetId="0">'[5]Input Target Firm'!#REF!</definedName>
    <definedName name="__wdv10" localSheetId="3">'[5]Input Target Firm'!#REF!</definedName>
    <definedName name="__wdv10" localSheetId="1">'[5]Input Target Firm'!#REF!</definedName>
    <definedName name="__wdv10">'[5]Input Target Firm'!#REF!</definedName>
    <definedName name="__wdv11" localSheetId="2">'[5]Input Combined Firm'!#REF!</definedName>
    <definedName name="__wdv11" localSheetId="0">'[5]Input Combined Firm'!#REF!</definedName>
    <definedName name="__wdv11" localSheetId="3">'[5]Input Combined Firm'!#REF!</definedName>
    <definedName name="__wdv11" localSheetId="1">'[5]Input Combined Firm'!#REF!</definedName>
    <definedName name="__wdv11">'[5]Input Combined Firm'!#REF!</definedName>
    <definedName name="__wdv12" localSheetId="2">'[5]Input Combined Firm'!#REF!</definedName>
    <definedName name="__wdv12" localSheetId="0">'[5]Input Combined Firm'!#REF!</definedName>
    <definedName name="__wdv12" localSheetId="3">'[5]Input Combined Firm'!#REF!</definedName>
    <definedName name="__wdv12" localSheetId="1">'[5]Input Combined Firm'!#REF!</definedName>
    <definedName name="__wdv12">'[5]Input Combined Firm'!#REF!</definedName>
    <definedName name="__wdv13" localSheetId="2">'[5]Input Combined Firm'!#REF!</definedName>
    <definedName name="__wdv13" localSheetId="0">'[5]Input Combined Firm'!#REF!</definedName>
    <definedName name="__wdv13" localSheetId="3">'[5]Input Combined Firm'!#REF!</definedName>
    <definedName name="__wdv13" localSheetId="1">'[5]Input Combined Firm'!#REF!</definedName>
    <definedName name="__wdv13">'[5]Input Combined Firm'!#REF!</definedName>
    <definedName name="__wdv14" localSheetId="2">'[5]Input Combined Firm'!#REF!</definedName>
    <definedName name="__wdv14" localSheetId="0">'[5]Input Combined Firm'!#REF!</definedName>
    <definedName name="__wdv14" localSheetId="3">'[5]Input Combined Firm'!#REF!</definedName>
    <definedName name="__wdv14" localSheetId="1">'[5]Input Combined Firm'!#REF!</definedName>
    <definedName name="__wdv14">'[5]Input Combined Firm'!#REF!</definedName>
    <definedName name="__wdv15" localSheetId="2">'[5]Input Combined Firm'!#REF!</definedName>
    <definedName name="__wdv15" localSheetId="0">'[5]Input Combined Firm'!#REF!</definedName>
    <definedName name="__wdv15" localSheetId="3">'[5]Input Combined Firm'!#REF!</definedName>
    <definedName name="__wdv15" localSheetId="1">'[5]Input Combined Firm'!#REF!</definedName>
    <definedName name="__wdv15">'[5]Input Combined Firm'!#REF!</definedName>
    <definedName name="__wdv6" localSheetId="2">'[5]Input Target Firm'!#REF!</definedName>
    <definedName name="__wdv6" localSheetId="0">'[5]Input Target Firm'!#REF!</definedName>
    <definedName name="__wdv6" localSheetId="3">'[5]Input Target Firm'!#REF!</definedName>
    <definedName name="__wdv6" localSheetId="1">'[5]Input Target Firm'!#REF!</definedName>
    <definedName name="__wdv6">'[5]Input Target Firm'!#REF!</definedName>
    <definedName name="__wdv7" localSheetId="2">'[5]Input Target Firm'!#REF!</definedName>
    <definedName name="__wdv7" localSheetId="0">'[5]Input Target Firm'!#REF!</definedName>
    <definedName name="__wdv7" localSheetId="3">'[5]Input Target Firm'!#REF!</definedName>
    <definedName name="__wdv7" localSheetId="1">'[5]Input Target Firm'!#REF!</definedName>
    <definedName name="__wdv7">'[5]Input Target Firm'!#REF!</definedName>
    <definedName name="__wdv8" localSheetId="2">'[5]Input Target Firm'!#REF!</definedName>
    <definedName name="__wdv8" localSheetId="0">'[5]Input Target Firm'!#REF!</definedName>
    <definedName name="__wdv8" localSheetId="3">'[5]Input Target Firm'!#REF!</definedName>
    <definedName name="__wdv8" localSheetId="1">'[5]Input Target Firm'!#REF!</definedName>
    <definedName name="__wdv8">'[5]Input Target Firm'!#REF!</definedName>
    <definedName name="__wdv9" localSheetId="2">'[5]Input Target Firm'!#REF!</definedName>
    <definedName name="__wdv9" localSheetId="0">'[5]Input Target Firm'!#REF!</definedName>
    <definedName name="__wdv9" localSheetId="3">'[5]Input Target Firm'!#REF!</definedName>
    <definedName name="__wdv9" localSheetId="1">'[5]Input Target Firm'!#REF!</definedName>
    <definedName name="__wdv9">'[5]Input Target Firm'!#REF!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1" localSheetId="2">#REF!</definedName>
    <definedName name="_1" localSheetId="0">#REF!</definedName>
    <definedName name="_1" localSheetId="3">#REF!</definedName>
    <definedName name="_1" localSheetId="1">#REF!</definedName>
    <definedName name="_1">#REF!</definedName>
    <definedName name="_ADD1" localSheetId="2">#REF!</definedName>
    <definedName name="_ADD1" localSheetId="0">#REF!</definedName>
    <definedName name="_ADD1" localSheetId="3">#REF!</definedName>
    <definedName name="_ADD1" localSheetId="1">#REF!</definedName>
    <definedName name="_ADD1">#REF!</definedName>
    <definedName name="_ADD2" localSheetId="2">#REF!</definedName>
    <definedName name="_ADD2" localSheetId="0">#REF!</definedName>
    <definedName name="_ADD2" localSheetId="3">#REF!</definedName>
    <definedName name="_ADD2" localSheetId="1">#REF!</definedName>
    <definedName name="_ADD2">#REF!</definedName>
    <definedName name="_ANX8" localSheetId="2">#REF!</definedName>
    <definedName name="_ANX8" localSheetId="0">#REF!</definedName>
    <definedName name="_ANX8" localSheetId="3">#REF!</definedName>
    <definedName name="_ANX8" localSheetId="1">#REF!</definedName>
    <definedName name="_ANX8">#REF!</definedName>
    <definedName name="_can430">40.73</definedName>
    <definedName name="_can435">43.3</definedName>
    <definedName name="_D91994" localSheetId="2">#REF!</definedName>
    <definedName name="_D91994" localSheetId="0">#REF!</definedName>
    <definedName name="_D91994" localSheetId="3">#REF!</definedName>
    <definedName name="_D91994" localSheetId="1">#REF!</definedName>
    <definedName name="_D91994">#REF!</definedName>
    <definedName name="_def1">'[11]defectives 5'!$A$1:$G$21</definedName>
    <definedName name="_dk1" hidden="1">{#N/A,#N/A,FALSE,"COVER.XLS";#N/A,#N/A,FALSE,"RACT1.XLS";#N/A,#N/A,FALSE,"RACT2.XLS";#N/A,#N/A,FALSE,"ECCMP";#N/A,#N/A,FALSE,"WELDER.XLS"}</definedName>
    <definedName name="_Fill" localSheetId="2" hidden="1">'[12]final abstract'!#REF!</definedName>
    <definedName name="_Fill" localSheetId="0" hidden="1">'[12]final abstract'!#REF!</definedName>
    <definedName name="_Fill" localSheetId="3" hidden="1">'[12]final abstract'!#REF!</definedName>
    <definedName name="_Fill" localSheetId="1" hidden="1">'[12]final abstract'!#REF!</definedName>
    <definedName name="_Fill" hidden="1">'[12]final abstract'!#REF!</definedName>
    <definedName name="_xlnm._FilterDatabase" localSheetId="2" hidden="1">#REF!</definedName>
    <definedName name="_xlnm._FilterDatabase" localSheetId="0" hidden="1">#REF!</definedName>
    <definedName name="_xlnm._FilterDatabase" localSheetId="3" hidden="1">#REF!</definedName>
    <definedName name="_xlnm._FilterDatabase" localSheetId="1" hidden="1">#REF!</definedName>
    <definedName name="_xlnm._FilterDatabase" hidden="1">#REF!</definedName>
    <definedName name="_k8" hidden="1">{#N/A,#N/A,FALSE,"COVER1.XLS ";#N/A,#N/A,FALSE,"RACT1.XLS";#N/A,#N/A,FALSE,"RACT2.XLS";#N/A,#N/A,FALSE,"ECCMP";#N/A,#N/A,FALSE,"WELDER.XLS"}</definedName>
    <definedName name="_kda1">#N/A</definedName>
    <definedName name="_Key1" localSheetId="2" hidden="1">#REF!</definedName>
    <definedName name="_Key1" localSheetId="0" hidden="1">#REF!</definedName>
    <definedName name="_Key1" localSheetId="3" hidden="1">#REF!</definedName>
    <definedName name="_Key1" localSheetId="1" hidden="1">#REF!</definedName>
    <definedName name="_Key1" hidden="1">#REF!</definedName>
    <definedName name="_Key2" localSheetId="2" hidden="1">[2]CON!#REF!</definedName>
    <definedName name="_Key2" localSheetId="0" hidden="1">[2]CON!#REF!</definedName>
    <definedName name="_Key2" localSheetId="3" hidden="1">[2]CON!#REF!</definedName>
    <definedName name="_Key2" localSheetId="1" hidden="1">[2]CON!#REF!</definedName>
    <definedName name="_Key2" hidden="1">[2]CON!#REF!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7" hidden="1">{#N/A,#N/A,FALSE,"COVER1.XLS ";#N/A,#N/A,FALSE,"RACT1.XLS";#N/A,#N/A,FALSE,"RACT2.XLS";#N/A,#N/A,FALSE,"ECCMP";#N/A,#N/A,FALSE,"WELDER.XLS"}</definedName>
    <definedName name="_kvs8" hidden="1">{#N/A,#N/A,FALSE,"COVER1.XLS ";#N/A,#N/A,FALSE,"RACT1.XLS";#N/A,#N/A,FALSE,"RACT2.XLS";#N/A,#N/A,FALSE,"ECCMP";#N/A,#N/A,FALSE,"WELDER.XLS"}</definedName>
    <definedName name="_KVS9" hidden="1">{#N/A,#N/A,FALSE,"COVER1.XLS ";#N/A,#N/A,FALSE,"RACT1.XLS";#N/A,#N/A,FALSE,"RACT2.XLS";#N/A,#N/A,FALSE,"ECCMP";#N/A,#N/A,FALSE,"WELDER.XLS"}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2">#REF!</definedName>
    <definedName name="_lb1" localSheetId="0">#REF!</definedName>
    <definedName name="_lb1" localSheetId="3">#REF!</definedName>
    <definedName name="_lb1" localSheetId="1">#REF!</definedName>
    <definedName name="_lb1">#REF!</definedName>
    <definedName name="_lb2" localSheetId="2">#REF!</definedName>
    <definedName name="_lb2" localSheetId="0">#REF!</definedName>
    <definedName name="_lb2" localSheetId="3">#REF!</definedName>
    <definedName name="_lb2" localSheetId="1">#REF!</definedName>
    <definedName name="_lb2">#REF!</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2">#REF!</definedName>
    <definedName name="_mm1" localSheetId="0">#REF!</definedName>
    <definedName name="_mm1" localSheetId="3">#REF!</definedName>
    <definedName name="_mm1" localSheetId="1">#REF!</definedName>
    <definedName name="_mm1">#REF!</definedName>
    <definedName name="_mm2" localSheetId="2">#REF!</definedName>
    <definedName name="_mm2" localSheetId="0">#REF!</definedName>
    <definedName name="_mm2" localSheetId="3">#REF!</definedName>
    <definedName name="_mm2" localSheetId="1">#REF!</definedName>
    <definedName name="_mm2">#REF!</definedName>
    <definedName name="_mm3" localSheetId="2">#REF!</definedName>
    <definedName name="_mm3" localSheetId="0">#REF!</definedName>
    <definedName name="_mm3" localSheetId="3">#REF!</definedName>
    <definedName name="_mm3" localSheetId="1">#REF!</definedName>
    <definedName name="_mm3">#REF!</definedName>
    <definedName name="_ns1" hidden="1">{#N/A,#N/A,FALSE,"COVER1.XLS ";#N/A,#N/A,FALSE,"RACT1.XLS";#N/A,#N/A,FALSE,"RACT2.XLS";#N/A,#N/A,FALSE,"ECCMP";#N/A,#N/A,FALSE,"WELDER.XLS"}</definedName>
    <definedName name="_Order1" hidden="1">255</definedName>
    <definedName name="_Order2" hidden="1">255</definedName>
    <definedName name="_PL1">[13]INFO!$B$13</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2" hidden="1">#REF!</definedName>
    <definedName name="_Sort" localSheetId="0" hidden="1">#REF!</definedName>
    <definedName name="_Sort" localSheetId="3" hidden="1">#REF!</definedName>
    <definedName name="_Sort" localSheetId="1" hidden="1">#REF!</definedName>
    <definedName name="_Sort" hidden="1">#REF!</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hidden="1">{#N/A,#N/A,FALSE,"17MAY";#N/A,#N/A,FALSE,"24MAY"}</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 localSheetId="2">#REF!</definedName>
    <definedName name="a" localSheetId="0">#REF!</definedName>
    <definedName name="a" localSheetId="3">#REF!</definedName>
    <definedName name="a" localSheetId="1">#REF!</definedName>
    <definedName name="a">#REF!</definedName>
    <definedName name="A00032_">[14]tb!$B$19</definedName>
    <definedName name="aa">#N/A</definedName>
    <definedName name="AAa" hidden="1">{#N/A,#N/A,FALSE,"COVER1.XLS ";#N/A,#N/A,FALSE,"RACT1.XLS";#N/A,#N/A,FALSE,"RACT2.XLS";#N/A,#N/A,FALSE,"ECCMP";#N/A,#N/A,FALSE,"WELDER.XLS"}</definedName>
    <definedName name="aaaa" hidden="1">{#N/A,#N/A,FALSE,"str_title";#N/A,#N/A,FALSE,"SUM";#N/A,#N/A,FALSE,"Scope";#N/A,#N/A,FALSE,"PIE-Jn";#N/A,#N/A,FALSE,"PIE-Jn_Hz";#N/A,#N/A,FALSE,"Liq_Plan";#N/A,#N/A,FALSE,"S_Curve";#N/A,#N/A,FALSE,"Liq_Prof";#N/A,#N/A,FALSE,"Man_Pwr";#N/A,#N/A,FALSE,"Man_Prof"}</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hidden="1">{#N/A,#N/A,FALSE,"COVER.XLS";#N/A,#N/A,FALSE,"RACT1.XLS";#N/A,#N/A,FALSE,"RACT2.XLS";#N/A,#N/A,FALSE,"ECCMP";#N/A,#N/A,FALSE,"WELDER.XLS"}</definedName>
    <definedName name="ab">#N/A</definedName>
    <definedName name="aba" hidden="1">{#N/A,#N/A,FALSE,"COVER1.XLS ";#N/A,#N/A,FALSE,"RACT1.XLS";#N/A,#N/A,FALSE,"RACT2.XLS";#N/A,#N/A,FALSE,"ECCMP";#N/A,#N/A,FALSE,"WELDER.XLS"}</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2">[1]Projects!#REF!</definedName>
    <definedName name="abc" localSheetId="0">[1]Projects!#REF!</definedName>
    <definedName name="abc" localSheetId="3">[1]Projects!#REF!</definedName>
    <definedName name="abc" localSheetId="1">[1]Projects!#REF!</definedName>
    <definedName name="abc">[1]Projects!#REF!</definedName>
    <definedName name="abcd" localSheetId="2" hidden="1">#REF!</definedName>
    <definedName name="abcd" localSheetId="0" hidden="1">#REF!</definedName>
    <definedName name="abcd" localSheetId="3" hidden="1">#REF!</definedName>
    <definedName name="abcd" localSheetId="1" hidden="1">#REF!</definedName>
    <definedName name="abcd" hidden="1">#REF!</definedName>
    <definedName name="Acct_Types" localSheetId="2">#REF!</definedName>
    <definedName name="Acct_Types" localSheetId="0">#REF!</definedName>
    <definedName name="Acct_Types" localSheetId="3">#REF!</definedName>
    <definedName name="Acct_Types" localSheetId="1">#REF!</definedName>
    <definedName name="Acct_Types">#REF!</definedName>
    <definedName name="acprd">[15]Parameters!$D$3</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fdff">#N/A</definedName>
    <definedName name="adfrs" hidden="1">{#N/A,#N/A,FALSE,"COVER.XLS";#N/A,#N/A,FALSE,"RACT1.XLS";#N/A,#N/A,FALSE,"RACT2.XLS";#N/A,#N/A,FALSE,"ECCMP";#N/A,#N/A,FALSE,"WELDER.XLS"}</definedName>
    <definedName name="ads" hidden="1">{#N/A,#N/A,FALSE,"COVER1.XLS ";#N/A,#N/A,FALSE,"RACT1.XLS";#N/A,#N/A,FALSE,"RACT2.XLS";#N/A,#N/A,FALSE,"ECCMP";#N/A,#N/A,FALSE,"WELDER.XLS"}</definedName>
    <definedName name="AF" localSheetId="2">[16]BS!#REF!</definedName>
    <definedName name="AF" localSheetId="0">[16]BS!#REF!</definedName>
    <definedName name="AF" localSheetId="3">[16]BS!#REF!</definedName>
    <definedName name="AF" localSheetId="1">[16]BS!#REF!</definedName>
    <definedName name="AF">[16]BS!#REF!</definedName>
    <definedName name="afdsjkuhijh">#N/A</definedName>
    <definedName name="Age_Other_than_Retail" localSheetId="2">#REF!</definedName>
    <definedName name="Age_Other_than_Retail" localSheetId="0">#REF!</definedName>
    <definedName name="Age_Other_than_Retail" localSheetId="3">#REF!</definedName>
    <definedName name="Age_Other_than_Retail" localSheetId="1">#REF!</definedName>
    <definedName name="Age_Other_than_Retail">#REF!</definedName>
    <definedName name="Age_Retail" localSheetId="2">#REF!</definedName>
    <definedName name="Age_Retail" localSheetId="0">#REF!</definedName>
    <definedName name="Age_Retail" localSheetId="3">#REF!</definedName>
    <definedName name="Age_Retail" localSheetId="1">#REF!</definedName>
    <definedName name="Age_Retail">#REF!</definedName>
    <definedName name="ajr" localSheetId="2">#REF!</definedName>
    <definedName name="ajr" localSheetId="0">#REF!</definedName>
    <definedName name="ajr" localSheetId="3">#REF!</definedName>
    <definedName name="ajr" localSheetId="1">#REF!</definedName>
    <definedName name="ajr">#REF!</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[17]Sheet4!$A$1</definedName>
    <definedName name="alokcode">[18]Code!$A$2:$B$758</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scount" hidden="1">1</definedName>
    <definedName name="archana">#N/A</definedName>
    <definedName name="area">'[19]Fixed asstes Additions:Fixed assets Disposal'!$A$1:$C$17</definedName>
    <definedName name="area3">[20]Input!$C$121:$AZ$123,[20]Input!$C$127:$AZ$127,[20]Input!$B$129:$C$133,[20]Input!$C$129:$AZ$133,[20]Input!$C$134:$AZ$134,[20]Input!$B$140:$AZ$140,[20]Input!$B$141,[20]Input!$C$152:$AZ$155,[20]Input!$C$159:$AZ$162,[20]Input!$B$179:$K$179</definedName>
    <definedName name="ARS" localSheetId="2">#REF!</definedName>
    <definedName name="ARS" localSheetId="0">#REF!</definedName>
    <definedName name="ARS" localSheetId="3">#REF!</definedName>
    <definedName name="ARS" localSheetId="1">#REF!</definedName>
    <definedName name="ARS">#REF!</definedName>
    <definedName name="arun">'[21]Detail Grouping'!$C$15:$C$1107</definedName>
    <definedName name="as">#N/A</definedName>
    <definedName name="AS2DocOpenMode" hidden="1">"AS2DocumentEdit"</definedName>
    <definedName name="AS2ReportLS" hidden="1">1</definedName>
    <definedName name="AS2SyncStepLS" hidden="1">0</definedName>
    <definedName name="AS2VersionLS" hidden="1">300</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s">'[22]LE-FTE-Nos'!$D$5:$K$39</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UDFEB08">'[23]Exchange Rate'!$E$398</definedName>
    <definedName name="AUDJUNE08">'[24]Exchange Rate'!$E$456</definedName>
    <definedName name="AUDMAY08">'[23]Exchange Rate'!$E$441</definedName>
    <definedName name="AUDOCT08">'[25]Exchange Rate'!$E$517</definedName>
    <definedName name="ay">[26]para!$A$6</definedName>
    <definedName name="B" localSheetId="2">#REF!</definedName>
    <definedName name="B" localSheetId="0">#REF!</definedName>
    <definedName name="B" localSheetId="3">#REF!</definedName>
    <definedName name="B" localSheetId="1">#REF!</definedName>
    <definedName name="B">#REF!</definedName>
    <definedName name="BALANCE">[13]INFO!$B$11</definedName>
    <definedName name="Bank_Report" localSheetId="2">#REF!</definedName>
    <definedName name="Bank_Report" localSheetId="0">#REF!</definedName>
    <definedName name="Bank_Report" localSheetId="3">#REF!</definedName>
    <definedName name="Bank_Report" localSheetId="1">#REF!</definedName>
    <definedName name="Bank_Report">#REF!</definedName>
    <definedName name="base">1</definedName>
    <definedName name="bbb" hidden="1">{#N/A,#N/A,FALSE,"COVER.XLS";#N/A,#N/A,FALSE,"RACT1.XLS";#N/A,#N/A,FALSE,"RACT2.XLS";#N/A,#N/A,FALSE,"ECCMP";#N/A,#N/A,FALSE,"WELDER.XLS"}</definedName>
    <definedName name="BG_Del" hidden="1">15</definedName>
    <definedName name="BG_Ins" hidden="1">4</definedName>
    <definedName name="BG_Mod" hidden="1">6</definedName>
    <definedName name="board">#N/A</definedName>
    <definedName name="BRS">'[27]ALL-IBANK-BRS'!$A$1:$B$453</definedName>
    <definedName name="bs" localSheetId="2">#REF!</definedName>
    <definedName name="bs" localSheetId="0">#REF!</definedName>
    <definedName name="bs" localSheetId="3">#REF!</definedName>
    <definedName name="bs" localSheetId="1">#REF!</definedName>
    <definedName name="bs">#REF!</definedName>
    <definedName name="BV">[28]INFO!$B$4</definedName>
    <definedName name="C_" localSheetId="2">#REF!</definedName>
    <definedName name="C_" localSheetId="0">#REF!</definedName>
    <definedName name="C_" localSheetId="3">#REF!</definedName>
    <definedName name="C_" localSheetId="1">#REF!</definedName>
    <definedName name="C_">#REF!</definedName>
    <definedName name="CADJUNE08">'[24]Exchange Rate'!$E$457</definedName>
    <definedName name="CADOCT08">'[25]Exchange Rate'!$E$518</definedName>
    <definedName name="capital">[20]Valuation!$BF$10</definedName>
    <definedName name="capitaladj">[20]Valuation!$BF$34</definedName>
    <definedName name="capitalc">'[13]NOTES '!$H$61</definedName>
    <definedName name="capitalp">'[28]NOTES '!$D$61</definedName>
    <definedName name="cashflow" localSheetId="2">#REF!</definedName>
    <definedName name="cashflow" localSheetId="0">#REF!</definedName>
    <definedName name="cashflow" localSheetId="3">#REF!</definedName>
    <definedName name="cashflow" localSheetId="1">#REF!</definedName>
    <definedName name="cashflow">#REF!</definedName>
    <definedName name="cbu" hidden="1">{#N/A,#N/A,FALSE,"COVER.XLS";#N/A,#N/A,FALSE,"RACT1.XLS";#N/A,#N/A,FALSE,"RACT2.XLS";#N/A,#N/A,FALSE,"ECCMP";#N/A,#N/A,FALSE,"WELDER.XLS"}</definedName>
    <definedName name="ccc">#N/A</definedName>
    <definedName name="cd" hidden="1">{#N/A,#N/A,FALSE,"consu_cover";#N/A,#N/A,FALSE,"consu_strategy";#N/A,#N/A,FALSE,"consu_flow";#N/A,#N/A,FALSE,"Summary_reqmt";#N/A,#N/A,FALSE,"field_ppg";#N/A,#N/A,FALSE,"ppg_shop";#N/A,#N/A,FALSE,"strl";#N/A,#N/A,FALSE,"tankages";#N/A,#N/A,FALSE,"gases"}</definedName>
    <definedName name="cdu" hidden="1">{#N/A,#N/A,FALSE,"COVER.XLS";#N/A,#N/A,FALSE,"RACT1.XLS";#N/A,#N/A,FALSE,"RACT2.XLS";#N/A,#N/A,FALSE,"ECCMP";#N/A,#N/A,FALSE,"WELDER.XLS"}</definedName>
    <definedName name="ch" localSheetId="2">#REF!</definedName>
    <definedName name="ch" localSheetId="0">#REF!</definedName>
    <definedName name="ch" localSheetId="3">#REF!</definedName>
    <definedName name="ch" localSheetId="1">#REF!</definedName>
    <definedName name="ch">#REF!</definedName>
    <definedName name="CHFFEB08">'[23]Exchange Rate'!$E$396</definedName>
    <definedName name="CHFJUNE08">'[24]Exchange Rate'!$E$454</definedName>
    <definedName name="CHFMAY08">'[23]Exchange Rate'!$E$439</definedName>
    <definedName name="CHFOCT08">'[25]Exchange Rate'!$E$515</definedName>
    <definedName name="chhmail" localSheetId="2">#REF!</definedName>
    <definedName name="chhmail" localSheetId="0">#REF!</definedName>
    <definedName name="chhmail" localSheetId="3">#REF!</definedName>
    <definedName name="chhmail" localSheetId="1">#REF!</definedName>
    <definedName name="chhmail">#REF!</definedName>
    <definedName name="Chiplun_Drills" localSheetId="2">#REF!</definedName>
    <definedName name="Chiplun_Drills" localSheetId="0">#REF!</definedName>
    <definedName name="Chiplun_Drills" localSheetId="3">#REF!</definedName>
    <definedName name="Chiplun_Drills" localSheetId="1">#REF!</definedName>
    <definedName name="Chiplun_Drills">#REF!</definedName>
    <definedName name="Chiplun_Files" localSheetId="2">#REF!</definedName>
    <definedName name="Chiplun_Files" localSheetId="0">#REF!</definedName>
    <definedName name="Chiplun_Files" localSheetId="3">#REF!</definedName>
    <definedName name="Chiplun_Files" localSheetId="1">#REF!</definedName>
    <definedName name="Chiplun_Files">#REF!</definedName>
    <definedName name="City">'[29]R - Seats Requirement'!$R$1:$R$65536</definedName>
    <definedName name="CityName">[30]Assumptions!$M$2</definedName>
    <definedName name="CL" localSheetId="2">[2]CON!#REF!</definedName>
    <definedName name="CL" localSheetId="0">[2]CON!#REF!</definedName>
    <definedName name="CL" localSheetId="3">[2]CON!#REF!</definedName>
    <definedName name="CL" localSheetId="1">[2]CON!#REF!</definedName>
    <definedName name="CL">[2]CON!#REF!</definedName>
    <definedName name="CLAUSE21" localSheetId="2">#REF!</definedName>
    <definedName name="CLAUSE21" localSheetId="0">#REF!</definedName>
    <definedName name="CLAUSE21" localSheetId="3">#REF!</definedName>
    <definedName name="CLAUSE21" localSheetId="1">#REF!</definedName>
    <definedName name="CLAUSE21">#REF!</definedName>
    <definedName name="clusters">[31]Sheet2!$A$3:$C$596</definedName>
    <definedName name="Combined" localSheetId="2">#REF!</definedName>
    <definedName name="Combined" localSheetId="0">#REF!</definedName>
    <definedName name="Combined" localSheetId="3">#REF!</definedName>
    <definedName name="Combined" localSheetId="1">#REF!</definedName>
    <definedName name="Combined">#REF!</definedName>
    <definedName name="company">[32]Assmpns!$C$135</definedName>
    <definedName name="Complex">[33]Input!$A$119:$B$129</definedName>
    <definedName name="conv">[34]factors!$C$12</definedName>
    <definedName name="conv_usd">[34]factors!$C$13</definedName>
    <definedName name="COSTOFPRODUCTION" localSheetId="2">#REF!</definedName>
    <definedName name="COSTOFPRODUCTION" localSheetId="0">#REF!</definedName>
    <definedName name="COSTOFPRODUCTION" localSheetId="3">#REF!</definedName>
    <definedName name="COSTOFPRODUCTION" localSheetId="1">#REF!</definedName>
    <definedName name="COSTOFPRODUCTION">#REF!</definedName>
    <definedName name="costperunit" localSheetId="2">#REF!</definedName>
    <definedName name="costperunit" localSheetId="0">#REF!</definedName>
    <definedName name="costperunit" localSheetId="3">#REF!</definedName>
    <definedName name="costperunit" localSheetId="1">#REF!</definedName>
    <definedName name="costperunit">#REF!</definedName>
    <definedName name="costperunit5">'[35]COST PU 5'!$A$2:$G$30:'[35]COST PU 5'!$K$21</definedName>
    <definedName name="COTTON_AVAIL" localSheetId="2">#REF!</definedName>
    <definedName name="COTTON_AVAIL" localSheetId="0">#REF!</definedName>
    <definedName name="COTTON_AVAIL" localSheetId="3">#REF!</definedName>
    <definedName name="COTTON_AVAIL" localSheetId="1">#REF!</definedName>
    <definedName name="COTTON_AVAIL">#REF!</definedName>
    <definedName name="cr">10000000</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VE" hidden="1">{#N/A,#N/A,FALSE,"COVER1.XLS ";#N/A,#N/A,FALSE,"RACT1.XLS";#N/A,#N/A,FALSE,"RACT2.XLS";#N/A,#N/A,FALSE,"ECCMP";#N/A,#N/A,FALSE,"WELDER.XLS"}</definedName>
    <definedName name="cv">[1]Projects!$A$1:$G$52</definedName>
    <definedName name="daa">#N/A</definedName>
    <definedName name="dad">#N/A</definedName>
    <definedName name="Data_blore">OFFSET([36]Blore!$A$1,0,0,COUNTA([36]Blore!$A$1:$A$65536),COUNTA([36]Blore!$A$1:$IV$1))</definedName>
    <definedName name="data_chnai">OFFSET([36]Chnai!$A$1,0,0,COUNTA([36]Chnai!$A$1:$A$65536),COUNTA([36]Chnai!$A$1:$IV$1))</definedName>
    <definedName name="data_pune">OFFSET([36]Pune!$A$1,0,0,COUNTA([36]Pune!$A$1:$A$65536),COUNTA([36]Pune!$A$1:$IV$1))</definedName>
    <definedName name="Data0607">'[29]Historical Data 1'!$B$7:$O$55</definedName>
    <definedName name="Data0708">[29]FORECAST!$B$7:$O$63</definedName>
    <definedName name="_xlnm.Database" localSheetId="2">#REF!</definedName>
    <definedName name="_xlnm.Database" localSheetId="0">#REF!</definedName>
    <definedName name="_xlnm.Database" localSheetId="3">#REF!</definedName>
    <definedName name="_xlnm.Database" localSheetId="1">#REF!</definedName>
    <definedName name="_xlnm.Database">#REF!</definedName>
    <definedName name="datta">[37]Summary!$I$131:$L$391</definedName>
    <definedName name="Days">365</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fd">#N/A</definedName>
    <definedName name="DDK">[1]Projects!$A$1:$G$52</definedName>
    <definedName name="DEFECTIVE" localSheetId="2">#REF!</definedName>
    <definedName name="DEFECTIVE" localSheetId="0">#REF!</definedName>
    <definedName name="DEFECTIVE" localSheetId="3">#REF!</definedName>
    <definedName name="DEFECTIVE" localSheetId="1">#REF!</definedName>
    <definedName name="DEFECTIVE">#REF!</definedName>
    <definedName name="deftax_print" localSheetId="2">#REF!</definedName>
    <definedName name="deftax_print" localSheetId="0">#REF!</definedName>
    <definedName name="deftax_print" localSheetId="3">#REF!</definedName>
    <definedName name="deftax_print" localSheetId="1">#REF!</definedName>
    <definedName name="deftax_print">#REF!</definedName>
    <definedName name="dfdsfsd">#N/A</definedName>
    <definedName name="dfsdfs">#N/A</definedName>
    <definedName name="dg" hidden="1">{#N/A,#N/A,FALSE,"COVER.XLS";#N/A,#N/A,FALSE,"RACT1.XLS";#N/A,#N/A,FALSE,"RACT2.XLS";#N/A,#N/A,FALSE,"ECCMP";#N/A,#N/A,FALSE,"WELDER.XLS"}</definedName>
    <definedName name="dgfgfd" hidden="1">{#N/A,#N/A,FALSE,"COVER.XLS";#N/A,#N/A,FALSE,"RACT1.XLS";#N/A,#N/A,FALSE,"RACT2.XLS";#N/A,#N/A,FALSE,"ECCMP";#N/A,#N/A,FALSE,"WELDER.XLS"}</definedName>
    <definedName name="dn" hidden="1">{#N/A,#N/A,FALSE,"COVER1.XLS ";#N/A,#N/A,FALSE,"RACT1.XLS";#N/A,#N/A,FALSE,"RACT2.XLS";#N/A,#N/A,FALSE,"ECCMP";#N/A,#N/A,FALSE,"WELDER.XLS"}</definedName>
    <definedName name="DP" localSheetId="2">[2]CON!#REF!</definedName>
    <definedName name="DP" localSheetId="0">[2]CON!#REF!</definedName>
    <definedName name="DP" localSheetId="3">[2]CON!#REF!</definedName>
    <definedName name="DP" localSheetId="1">[2]CON!#REF!</definedName>
    <definedName name="DP">[2]CON!#REF!</definedName>
    <definedName name="DPL" localSheetId="2">[2]CON!#REF!</definedName>
    <definedName name="DPL" localSheetId="0">[2]CON!#REF!</definedName>
    <definedName name="DPL" localSheetId="3">[2]CON!#REF!</definedName>
    <definedName name="DPL" localSheetId="1">[2]CON!#REF!</definedName>
    <definedName name="DPL">[2]CON!#REF!</definedName>
    <definedName name="Drills_Combine" localSheetId="2">#REF!</definedName>
    <definedName name="Drills_Combine" localSheetId="0">#REF!</definedName>
    <definedName name="Drills_Combine" localSheetId="3">#REF!</definedName>
    <definedName name="Drills_Combine" localSheetId="1">#REF!</definedName>
    <definedName name="Drills_Combine">#REF!</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sfasdaf">#N/A</definedName>
    <definedName name="dsfe">#N/A</definedName>
    <definedName name="e_u">'[38]Factor -local'!$D$55</definedName>
    <definedName name="eatl">[39]PARAMETERS!$E$1</definedName>
    <definedName name="edfsdsfds">#N/A</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ntities" localSheetId="2">#REF!</definedName>
    <definedName name="Entities" localSheetId="0">#REF!</definedName>
    <definedName name="Entities" localSheetId="3">#REF!</definedName>
    <definedName name="Entities" localSheetId="1">#REF!</definedName>
    <definedName name="Entities">#REF!</definedName>
    <definedName name="EURFEB08">'[23]Exchange Rate'!$E$393</definedName>
    <definedName name="EURJUNE08">'[24]Exchange Rate'!$E$451</definedName>
    <definedName name="EURMAY08">'[23]Exchange Rate'!$E$436</definedName>
    <definedName name="EUROCT08">'[25]Exchange Rate'!$E$512</definedName>
    <definedName name="eva">[40]Valuation!$BH$2</definedName>
    <definedName name="EVA_Chart">[40]b!$C$19</definedName>
    <definedName name="F" localSheetId="2">#REF!</definedName>
    <definedName name="F" localSheetId="0">#REF!</definedName>
    <definedName name="F" localSheetId="3">#REF!</definedName>
    <definedName name="F" localSheetId="1">#REF!</definedName>
    <definedName name="F">#REF!</definedName>
    <definedName name="fac_hw">[34]factors!$C$6</definedName>
    <definedName name="fac_loc">[34]factors!$C$8</definedName>
    <definedName name="fac_sw">[34]factors!$C$7</definedName>
    <definedName name="fasdfasdfds">#N/A</definedName>
    <definedName name="fco">[41]fco!$B$1:$AF$1</definedName>
    <definedName name="fdfd" hidden="1">{#N/A,#N/A,FALSE,"COVER.XLS";#N/A,#N/A,FALSE,"RACT1.XLS";#N/A,#N/A,FALSE,"RACT2.XLS";#N/A,#N/A,FALSE,"ECCMP";#N/A,#N/A,FALSE,"WELDER.XLS"}</definedName>
    <definedName name="ffdf">#N/A</definedName>
    <definedName name="fff">#N/A</definedName>
    <definedName name="fhhhh" hidden="1">{#N/A,#N/A,FALSE,"str_title";#N/A,#N/A,FALSE,"SUM";#N/A,#N/A,FALSE,"Scope";#N/A,#N/A,FALSE,"PIE-Jn";#N/A,#N/A,FALSE,"PIE-Jn_Hz";#N/A,#N/A,FALSE,"Liq_Plan";#N/A,#N/A,FALSE,"S_Curve";#N/A,#N/A,FALSE,"Liq_Prof";#N/A,#N/A,FALSE,"Man_Pwr";#N/A,#N/A,FALSE,"Man_Prof"}</definedName>
    <definedName name="FINPRODN.SALESQTY" localSheetId="2">#REF!</definedName>
    <definedName name="FINPRODN.SALESQTY" localSheetId="0">#REF!</definedName>
    <definedName name="FINPRODN.SALESQTY" localSheetId="3">#REF!</definedName>
    <definedName name="FINPRODN.SALESQTY" localSheetId="1">#REF!</definedName>
    <definedName name="FINPRODN.SALESQTY">#REF!</definedName>
    <definedName name="fjfk">#N/A</definedName>
    <definedName name="FNAME">[39]PARAMETERS!$E$2</definedName>
    <definedName name="FRTSHSUM" localSheetId="2">#REF!</definedName>
    <definedName name="FRTSHSUM" localSheetId="0">#REF!</definedName>
    <definedName name="FRTSHSUM" localSheetId="3">#REF!</definedName>
    <definedName name="FRTSHSUM" localSheetId="1">#REF!</definedName>
    <definedName name="FRTSHSUM">#REF!</definedName>
    <definedName name="fxdtr">'[42]FX-MTM-Data'!$A$1:$P$400</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'[23]Exchange Rate'!$E$392</definedName>
    <definedName name="GBPJUNE08">'[24]Exchange Rate'!$E$450</definedName>
    <definedName name="GBPMAY08">'[23]Exchange Rate'!$E$435</definedName>
    <definedName name="GBPOCT08">'[25]Exchange Rate'!$E$511</definedName>
    <definedName name="gg" hidden="1">{#N/A,#N/A,FALSE,"COVER1.XLS ";#N/A,#N/A,FALSE,"RACT1.XLS";#N/A,#N/A,FALSE,"RACT2.XLS";#N/A,#N/A,FALSE,"ECCMP";#N/A,#N/A,FALSE,"WELDER.XLS"}</definedName>
    <definedName name="ggg">#N/A</definedName>
    <definedName name="gopi" hidden="1">{#N/A,#N/A,FALSE,"consu_cover";#N/A,#N/A,FALSE,"consu_strategy";#N/A,#N/A,FALSE,"consu_flow";#N/A,#N/A,FALSE,"Summary_reqmt";#N/A,#N/A,FALSE,"field_ppg";#N/A,#N/A,FALSE,"ppg_shop";#N/A,#N/A,FALSE,"strl";#N/A,#N/A,FALSE,"tankages";#N/A,#N/A,FALSE,"gases"}</definedName>
    <definedName name="gr" hidden="1">{#N/A,#N/A,FALSE,"COVER.XLS";#N/A,#N/A,FALSE,"RACT1.XLS";#N/A,#N/A,FALSE,"RACT2.XLS";#N/A,#N/A,FALSE,"ECCMP";#N/A,#N/A,FALSE,"WELDER.XLS"}</definedName>
    <definedName name="graph">'[40]EVA vs FCF Graph'!$B$1:$J$23</definedName>
    <definedName name="gt" hidden="1">{#N/A,#N/A,FALSE,"str_title";#N/A,#N/A,FALSE,"SUM";#N/A,#N/A,FALSE,"Scope";#N/A,#N/A,FALSE,"PIE-Jn";#N/A,#N/A,FALSE,"PIE-Jn_Hz";#N/A,#N/A,FALSE,"Liq_Plan";#N/A,#N/A,FALSE,"S_Curve";#N/A,#N/A,FALSE,"Liq_Prof";#N/A,#N/A,FALSE,"Man_Pwr";#N/A,#N/A,FALSE,"Man_Prof"}</definedName>
    <definedName name="h">#N/A</definedName>
    <definedName name="hap" hidden="1">{#N/A,#N/A,FALSE,"COVER1.XLS ";#N/A,#N/A,FALSE,"RACT1.XLS";#N/A,#N/A,FALSE,"RACT2.XLS";#N/A,#N/A,FALSE,"ECCMP";#N/A,#N/A,FALSE,"WELDER.XLS"}</definedName>
    <definedName name="heading">[13]INFO!$B$2</definedName>
    <definedName name="hifac">'[38]Factor- cables'!$B$29</definedName>
    <definedName name="hjhfhfjhkjyiuyo">#N/A</definedName>
    <definedName name="HOR" localSheetId="2">[2]CON!#REF!</definedName>
    <definedName name="HOR" localSheetId="0">[2]CON!#REF!</definedName>
    <definedName name="HOR" localSheetId="3">[2]CON!#REF!</definedName>
    <definedName name="HOR" localSheetId="1">[2]CON!#REF!</definedName>
    <definedName name="HOR">[2]CON!#REF!</definedName>
    <definedName name="hw_sh">[34]factors!$C$3</definedName>
    <definedName name="hwfac">[43]FACTORS!$B$5</definedName>
    <definedName name="iarea3">[20]Input!$C$109:$V$111,[20]Input!$B$115:$B$117,[20]Input!$C$115:$V$115,[20]Input!$C$121:$V$123,[20]Input!$B$140:$B$141,[20]Input!$C$140:$V$140,[20]Input!$B$152:$V$155,[20]Input!$B$159:$V$162</definedName>
    <definedName name="idu_bs">'[44]Factors-overall'!$B$23</definedName>
    <definedName name="idu_ts">'[44]Factors-overall'!$B$24</definedName>
    <definedName name="INDIAN_RAYON_AND_INDUSTRIES_LIMITED">"ANNX1"</definedName>
    <definedName name="INI_CurMth">[45]Sheet1!$B$4</definedName>
    <definedName name="Ini_CurUnit">[45]Sheet1!$A$10</definedName>
    <definedName name="Ins_Cwara" localSheetId="2">#REF!</definedName>
    <definedName name="Ins_Cwara" localSheetId="0">#REF!</definedName>
    <definedName name="Ins_Cwara" localSheetId="3">#REF!</definedName>
    <definedName name="Ins_Cwara" localSheetId="1">#REF!</definedName>
    <definedName name="Ins_Cwara">#REF!</definedName>
    <definedName name="Ins_Jalgaon1" localSheetId="2">#REF!</definedName>
    <definedName name="Ins_Jalgaon1" localSheetId="0">#REF!</definedName>
    <definedName name="Ins_Jalgaon1" localSheetId="3">#REF!</definedName>
    <definedName name="Ins_Jalgaon1" localSheetId="1">#REF!</definedName>
    <definedName name="Ins_Jalgaon1">#REF!</definedName>
    <definedName name="Ins_Thane" localSheetId="2">#REF!</definedName>
    <definedName name="Ins_Thane" localSheetId="0">#REF!</definedName>
    <definedName name="Ins_Thane" localSheetId="3">#REF!</definedName>
    <definedName name="Ins_Thane" localSheetId="1">#REF!</definedName>
    <definedName name="Ins_Thane">#REF!</definedName>
    <definedName name="inventories" localSheetId="2">[46]inventories!#REF!</definedName>
    <definedName name="inventories" localSheetId="0">[46]inventories!#REF!</definedName>
    <definedName name="inventories" localSheetId="3">[46]inventories!#REF!</definedName>
    <definedName name="inventories" localSheetId="1">[46]inventories!#REF!</definedName>
    <definedName name="inventories">[46]inventories!#REF!</definedName>
    <definedName name="inventories7" localSheetId="2">#REF!</definedName>
    <definedName name="inventories7" localSheetId="0">#REF!</definedName>
    <definedName name="inventories7" localSheetId="3">#REF!</definedName>
    <definedName name="inventories7" localSheetId="1">#REF!</definedName>
    <definedName name="inventories7">#REF!</definedName>
    <definedName name="INVENTORY" localSheetId="2">[46]inventories!#REF!</definedName>
    <definedName name="INVENTORY" localSheetId="0">[46]inventories!#REF!</definedName>
    <definedName name="INVENTORY" localSheetId="3">[46]inventories!#REF!</definedName>
    <definedName name="INVENTORY" localSheetId="1">[46]inventories!#REF!</definedName>
    <definedName name="INVENTORY">[46]inventories!#REF!</definedName>
    <definedName name="investmentsc">'[13]NOTES '!$F$45</definedName>
    <definedName name="investmentsp">'[13]NOTES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[20]IRR!$G$15</definedName>
    <definedName name="IT_CAPX">"{='IT CAPX'!$T$4:$T$500}"</definedName>
    <definedName name="IT_QTR" localSheetId="2">#REF!</definedName>
    <definedName name="IT_QTR" localSheetId="0">#REF!</definedName>
    <definedName name="IT_QTR" localSheetId="3">#REF!</definedName>
    <definedName name="IT_QTR" localSheetId="1">#REF!</definedName>
    <definedName name="IT_QTR">#REF!</definedName>
    <definedName name="IT_TYPE">"{='IT CAPX'!$H$4:$H$500}"</definedName>
    <definedName name="J" localSheetId="2">#REF!</definedName>
    <definedName name="J" localSheetId="0">#REF!</definedName>
    <definedName name="J" localSheetId="3">#REF!</definedName>
    <definedName name="J" localSheetId="1">#REF!</definedName>
    <definedName name="J">#REF!</definedName>
    <definedName name="jgjgj" hidden="1">{#N/A,#N/A,FALSE,"COVER.XLS";#N/A,#N/A,FALSE,"RACT1.XLS";#N/A,#N/A,FALSE,"RACT2.XLS";#N/A,#N/A,FALSE,"ECCMP";#N/A,#N/A,FALSE,"WELDER.XLS"}</definedName>
    <definedName name="JHH" localSheetId="2">[47]DHANBAD!#REF!</definedName>
    <definedName name="JHH" localSheetId="0">[47]DHANBAD!#REF!</definedName>
    <definedName name="JHH" localSheetId="3">[47]DHANBAD!#REF!</definedName>
    <definedName name="JHH" localSheetId="1">[47]DHANBAD!#REF!</definedName>
    <definedName name="JHH">[47]DHANBAD!#REF!</definedName>
    <definedName name="KDAMA">#N/A</definedName>
    <definedName name="khfl">'[48]Back-up'!$Q$1</definedName>
    <definedName name="kjkjgjhfydydhfdh">#N/A</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hidden="1">{#N/A,#N/A,FALSE,"COVER.XLS";#N/A,#N/A,FALSE,"RACT1.XLS";#N/A,#N/A,FALSE,"RACT2.XLS";#N/A,#N/A,FALSE,"ECCMP";#N/A,#N/A,FALSE,"WELDER.XLS"}</definedName>
    <definedName name="kskk" hidden="1">{#N/A,#N/A,FALSE,"COVER.XLS";#N/A,#N/A,FALSE,"RACT1.XLS";#N/A,#N/A,FALSE,"RACT2.XLS";#N/A,#N/A,FALSE,"ECCMP";#N/A,#N/A,FALSE,"WELDER.XLS"}</definedName>
    <definedName name="kv" hidden="1">{#N/A,#N/A,FALSE,"COVER1.XLS ";#N/A,#N/A,FALSE,"RACT1.XLS";#N/A,#N/A,FALSE,"RACT2.XLS";#N/A,#N/A,FALSE,"ECCMP";#N/A,#N/A,FALSE,"WELDER.XLS"}</definedName>
    <definedName name="kvs" hidden="1">{#N/A,#N/A,FALSE,"COVER1.XLS ";#N/A,#N/A,FALSE,"RACT1.XLS";#N/A,#N/A,FALSE,"RACT2.XLS";#N/A,#N/A,FALSE,"ECCMP";#N/A,#N/A,FALSE,"WELDER.XLS"}</definedName>
    <definedName name="kvv" hidden="1">{#N/A,#N/A,FALSE,"COVER.XLS";#N/A,#N/A,FALSE,"RACT1.XLS";#N/A,#N/A,FALSE,"RACT2.XLS";#N/A,#N/A,FALSE,"ECCMP";#N/A,#N/A,FALSE,"WELDER.XLS"}</definedName>
    <definedName name="L" localSheetId="2">#REF!</definedName>
    <definedName name="L" localSheetId="0">#REF!</definedName>
    <definedName name="L" localSheetId="3">#REF!</definedName>
    <definedName name="L" localSheetId="1">#REF!</definedName>
    <definedName name="L">#REF!</definedName>
    <definedName name="LC" localSheetId="2">#REF!</definedName>
    <definedName name="LC" localSheetId="0">#REF!</definedName>
    <definedName name="LC" localSheetId="3">#REF!</definedName>
    <definedName name="LC" localSheetId="1">#REF!</definedName>
    <definedName name="LC">#REF!</definedName>
    <definedName name="Legal_Entities" localSheetId="2">#REF!</definedName>
    <definedName name="Legal_Entities" localSheetId="0">#REF!</definedName>
    <definedName name="Legal_Entities" localSheetId="3">#REF!</definedName>
    <definedName name="Legal_Entities" localSheetId="1">#REF!</definedName>
    <definedName name="Legal_Entities">#REF!</definedName>
    <definedName name="lf">[15]Parameters!$D$1</definedName>
    <definedName name="limcoun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ca">[43]FACTORS!$B$14</definedName>
    <definedName name="LOOKUP_LTA">[49]B!$A$5:$C$9</definedName>
    <definedName name="LOOKUP_SUPANU">[49]B!$T$5:$U$8</definedName>
    <definedName name="m" localSheetId="2">#REF!</definedName>
    <definedName name="m" localSheetId="0">#REF!</definedName>
    <definedName name="m" localSheetId="3">#REF!</definedName>
    <definedName name="m" localSheetId="1">#REF!</definedName>
    <definedName name="m">#REF!</definedName>
    <definedName name="MIS_Cost" localSheetId="2">#REF!</definedName>
    <definedName name="MIS_Cost" localSheetId="0">#REF!</definedName>
    <definedName name="MIS_Cost" localSheetId="3">#REF!</definedName>
    <definedName name="MIS_Cost" localSheetId="1">#REF!</definedName>
    <definedName name="MIS_Cost">#REF!</definedName>
    <definedName name="mmm" hidden="1">{#N/A,#N/A,FALSE,"COVER.XLS";#N/A,#N/A,FALSE,"RACT1.XLS";#N/A,#N/A,FALSE,"RACT2.XLS";#N/A,#N/A,FALSE,"ECCMP";#N/A,#N/A,FALSE,"WELDER.XLS"}</definedName>
    <definedName name="Months">[37]Index!$I$5:$J$8</definedName>
    <definedName name="mpl">'[50]Master Price List'!$A$8:$M$87</definedName>
    <definedName name="MYRMAY08">'[23]Exchange Rate'!$E$443</definedName>
    <definedName name="MYROCT08">'[25]Exchange Rate'!$E$519</definedName>
    <definedName name="N" localSheetId="2">#REF!</definedName>
    <definedName name="N" localSheetId="0">#REF!</definedName>
    <definedName name="N" localSheetId="3">#REF!</definedName>
    <definedName name="N" localSheetId="1">#REF!</definedName>
    <definedName name="N">#REF!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[26]para!$A$4</definedName>
    <definedName name="NEWB">'[29]New Business'!$N$34:$T$84</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[20]Valuation!$BF$8</definedName>
    <definedName name="nopatadj">[20]Valuation!$BF$29</definedName>
    <definedName name="NOTES">[51]SCHDF1!$A$251:$G$289</definedName>
    <definedName name="NS" localSheetId="2">#REF!</definedName>
    <definedName name="NS" localSheetId="0">#REF!</definedName>
    <definedName name="NS" localSheetId="3">#REF!</definedName>
    <definedName name="NS" localSheetId="1">#REF!</definedName>
    <definedName name="NS">#REF!</definedName>
    <definedName name="nss" hidden="1">{#N/A,#N/A,FALSE,"consu_cover";#N/A,#N/A,FALSE,"consu_strategy";#N/A,#N/A,FALSE,"consu_flow";#N/A,#N/A,FALSE,"Summary_reqmt";#N/A,#N/A,FALSE,"field_ppg";#N/A,#N/A,FALSE,"ppg_shop";#N/A,#N/A,FALSE,"strl";#N/A,#N/A,FALSE,"tankages";#N/A,#N/A,FALSE,"gases"}</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FFER">[52]DMS_Configurator!$B$4</definedName>
    <definedName name="ok" hidden="1">{#N/A,#N/A,FALSE,"COVER1.XLS ";#N/A,#N/A,FALSE,"RACT1.XLS";#N/A,#N/A,FALSE,"RACT2.XLS";#N/A,#N/A,FALSE,"ECCMP";#N/A,#N/A,FALSE,"WELDER.XLS"}</definedName>
    <definedName name="Others" hidden="1">{#N/A,#N/A,FALSE,"COVER1.XLS ";#N/A,#N/A,FALSE,"RACT1.XLS";#N/A,#N/A,FALSE,"RACT2.XLS";#N/A,#N/A,FALSE,"ECCMP";#N/A,#N/A,FALSE,"WELDER.XLS"}</definedName>
    <definedName name="p" localSheetId="2">#REF!</definedName>
    <definedName name="p" localSheetId="0">#REF!</definedName>
    <definedName name="p" localSheetId="3">#REF!</definedName>
    <definedName name="p" localSheetId="1">#REF!</definedName>
    <definedName name="p">#REF!</definedName>
    <definedName name="PA" localSheetId="2">#REF!</definedName>
    <definedName name="PA" localSheetId="0">#REF!</definedName>
    <definedName name="PA" localSheetId="3">#REF!</definedName>
    <definedName name="PA" localSheetId="1">#REF!</definedName>
    <definedName name="PA">#REF!</definedName>
    <definedName name="PasteArea" localSheetId="2">#REF!</definedName>
    <definedName name="PasteArea" localSheetId="0">#REF!</definedName>
    <definedName name="PasteArea" localSheetId="3">#REF!</definedName>
    <definedName name="PasteArea" localSheetId="1">#REF!</definedName>
    <definedName name="PasteArea">#REF!</definedName>
    <definedName name="PD" localSheetId="2">[2]CON!#REF!</definedName>
    <definedName name="PD" localSheetId="0">[2]CON!#REF!</definedName>
    <definedName name="PD" localSheetId="3">[2]CON!#REF!</definedName>
    <definedName name="PD" localSheetId="1">[2]CON!#REF!</definedName>
    <definedName name="PD">[2]CON!#REF!</definedName>
    <definedName name="People_PSI">#N/A</definedName>
    <definedName name="PF" hidden="1">{#N/A,#N/A,FALSE,"COVER.XLS";#N/A,#N/A,FALSE,"RACT1.XLS";#N/A,#N/A,FALSE,"RACT2.XLS";#N/A,#N/A,FALSE,"ECCMP";#N/A,#N/A,FALSE,"WELDER.XLS"}</definedName>
    <definedName name="PFS" localSheetId="2">#REF!</definedName>
    <definedName name="PFS" localSheetId="0">#REF!</definedName>
    <definedName name="PFS" localSheetId="3">#REF!</definedName>
    <definedName name="PFS" localSheetId="1">#REF!</definedName>
    <definedName name="PFS">#REF!</definedName>
    <definedName name="Pithampur_Drills" localSheetId="2">#REF!</definedName>
    <definedName name="Pithampur_Drills" localSheetId="0">#REF!</definedName>
    <definedName name="Pithampur_Drills" localSheetId="3">#REF!</definedName>
    <definedName name="Pithampur_Drills" localSheetId="1">#REF!</definedName>
    <definedName name="Pithampur_Drills">#REF!</definedName>
    <definedName name="Pithampur_Files" localSheetId="2">#REF!</definedName>
    <definedName name="Pithampur_Files" localSheetId="0">#REF!</definedName>
    <definedName name="Pithampur_Files" localSheetId="3">#REF!</definedName>
    <definedName name="Pithampur_Files" localSheetId="1">#REF!</definedName>
    <definedName name="Pithampur_Files">#REF!</definedName>
    <definedName name="Pithampur_RM" localSheetId="2">#REF!</definedName>
    <definedName name="Pithampur_RM" localSheetId="0">#REF!</definedName>
    <definedName name="Pithampur_RM" localSheetId="3">#REF!</definedName>
    <definedName name="Pithampur_RM" localSheetId="1">#REF!</definedName>
    <definedName name="Pithampur_RM">#REF!</definedName>
    <definedName name="PL">[13]INFO!$B$12</definedName>
    <definedName name="plan2">[40]Input!$C$179</definedName>
    <definedName name="plan3">[40]Input!$D$179</definedName>
    <definedName name="plan4">[40]Input!$E$179</definedName>
    <definedName name="plan5">[40]Input!$F$179</definedName>
    <definedName name="plan6">[40]Input!$G$179</definedName>
    <definedName name="plan7">[40]Input!$H$179</definedName>
    <definedName name="plan8">[40]Input!$I$179</definedName>
    <definedName name="plan8\10">[40]Input!$K$179</definedName>
    <definedName name="plan9">[40]Input!$J$179</definedName>
    <definedName name="pmop">'[53]Merged TB'!$D$217:$D$228,'[53]Merged TB'!$D$246:$D$256,'[53]Merged TB'!$D$259:$D$262</definedName>
    <definedName name="pmop1">'[53]Merged TB'!$D$259:$D$262,'[53]Merged TB'!$D$245:$D$256,'[53]Merged TB'!$D$217:$D$228</definedName>
    <definedName name="_xlnm.Print_Area" localSheetId="2">'Reg 33 Cash flow Sep 19 VP'!$B$1:$G$83</definedName>
    <definedName name="_xlnm.Print_Area" localSheetId="0">'Reg 33-BS Sep 19 VP '!$B$3:$G$81</definedName>
    <definedName name="_xlnm.Print_Area" localSheetId="3">'Reg 33-notes Sep 19'!$B$5:$G$32</definedName>
    <definedName name="_xlnm.Print_Area" localSheetId="1">'Reg 33-P&amp;L Sep 19 VP'!$A$1:$N$72</definedName>
    <definedName name="_xlnm.Print_Area">[54]tb!#REF!</definedName>
    <definedName name="PRINT_AREA_MI" localSheetId="2">[2]CON!#REF!</definedName>
    <definedName name="PRINT_AREA_MI" localSheetId="0">[2]CON!#REF!</definedName>
    <definedName name="PRINT_AREA_MI" localSheetId="3">[2]CON!#REF!</definedName>
    <definedName name="PRINT_AREA_MI" localSheetId="1">[2]CON!#REF!</definedName>
    <definedName name="PRINT_AREA_MI">[2]CON!#REF!</definedName>
    <definedName name="_xlnm.Print_Titles" localSheetId="0">#REF!</definedName>
    <definedName name="_xlnm.Print_Titles">#REF!</definedName>
    <definedName name="PRINT_TITLES_MI" localSheetId="2">#REF!</definedName>
    <definedName name="PRINT_TITLES_MI" localSheetId="0">#REF!</definedName>
    <definedName name="PRINT_TITLES_MI" localSheetId="3">#REF!</definedName>
    <definedName name="PRINT_TITLES_MI" localSheetId="1">#REF!</definedName>
    <definedName name="PRINT_TITLES_MI">#REF!</definedName>
    <definedName name="printarea" localSheetId="2">#REF!</definedName>
    <definedName name="printarea" localSheetId="0">#REF!</definedName>
    <definedName name="printarea" localSheetId="3">#REF!</definedName>
    <definedName name="printarea" localSheetId="1">#REF!</definedName>
    <definedName name="printarea">#REF!</definedName>
    <definedName name="PRODNPARAMETRES" localSheetId="2">#REF!</definedName>
    <definedName name="PRODNPARAMETRES" localSheetId="0">#REF!</definedName>
    <definedName name="PRODNPARAMETRES" localSheetId="3">#REF!</definedName>
    <definedName name="PRODNPARAMETRES" localSheetId="1">#REF!</definedName>
    <definedName name="PRODNPARAMETRES">#REF!</definedName>
    <definedName name="PROFIT" localSheetId="2">#REF!</definedName>
    <definedName name="PROFIT" localSheetId="0">#REF!</definedName>
    <definedName name="PROFIT" localSheetId="3">#REF!</definedName>
    <definedName name="PROFIT" localSheetId="1">#REF!</definedName>
    <definedName name="PROFIT">#REF!</definedName>
    <definedName name="profit6" localSheetId="2">#REF!</definedName>
    <definedName name="profit6" localSheetId="0">#REF!</definedName>
    <definedName name="profit6" localSheetId="3">#REF!</definedName>
    <definedName name="profit6" localSheetId="1">#REF!</definedName>
    <definedName name="profit6">#REF!</definedName>
    <definedName name="PROFITABILITY" localSheetId="2">#REF!</definedName>
    <definedName name="PROFITABILITY" localSheetId="0">#REF!</definedName>
    <definedName name="PROFITABILITY" localSheetId="3">#REF!</definedName>
    <definedName name="PROFITABILITY" localSheetId="1">#REF!</definedName>
    <definedName name="PROFITABILITY">#REF!</definedName>
    <definedName name="Program" localSheetId="2">#REF!</definedName>
    <definedName name="Program" localSheetId="0">#REF!</definedName>
    <definedName name="Program" localSheetId="3">#REF!</definedName>
    <definedName name="Program" localSheetId="1">#REF!</definedName>
    <definedName name="Program">#REF!</definedName>
    <definedName name="PRT" localSheetId="2">#REF!</definedName>
    <definedName name="PRT" localSheetId="0">#REF!</definedName>
    <definedName name="PRT" localSheetId="3">#REF!</definedName>
    <definedName name="PRT" localSheetId="1">#REF!</definedName>
    <definedName name="PRT">#REF!</definedName>
    <definedName name="psb">[39]PARAMETERS!$E$3</definedName>
    <definedName name="pt.3" localSheetId="2">#REF!</definedName>
    <definedName name="pt.3" localSheetId="0">#REF!</definedName>
    <definedName name="pt.3" localSheetId="3">#REF!</definedName>
    <definedName name="pt.3" localSheetId="1">#REF!</definedName>
    <definedName name="pt.3">#REF!</definedName>
    <definedName name="py">[26]para!$A$7</definedName>
    <definedName name="Q" localSheetId="2">#REF!</definedName>
    <definedName name="Q" localSheetId="0">#REF!</definedName>
    <definedName name="Q" localSheetId="3">#REF!</definedName>
    <definedName name="Q" localSheetId="1">#REF!</definedName>
    <definedName name="Q">#REF!</definedName>
    <definedName name="qai">#N/A</definedName>
    <definedName name="qq" hidden="1">{#N/A,#N/A,FALSE,"COVER1.XLS ";#N/A,#N/A,FALSE,"RACT1.XLS";#N/A,#N/A,FALSE,"RACT2.XLS";#N/A,#N/A,FALSE,"ECCMP";#N/A,#N/A,FALSE,"WELDER.XLS"}</definedName>
    <definedName name="qqa">#N/A</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2">#REF!</definedName>
    <definedName name="R_" localSheetId="0">#REF!</definedName>
    <definedName name="R_" localSheetId="3">#REF!</definedName>
    <definedName name="R_" localSheetId="1">#REF!</definedName>
    <definedName name="R_">#REF!</definedName>
    <definedName name="Ratnagiri" localSheetId="2">#REF!</definedName>
    <definedName name="Ratnagiri" localSheetId="0">#REF!</definedName>
    <definedName name="Ratnagiri" localSheetId="3">#REF!</definedName>
    <definedName name="Ratnagiri" localSheetId="1">#REF!</definedName>
    <definedName name="Ratnagiri">#REF!</definedName>
    <definedName name="Rdate">[55]Conditions!$B$6</definedName>
    <definedName name="RDN" hidden="1">{#N/A,#N/A,FALSE,"COVER.XLS";#N/A,#N/A,FALSE,"RACT1.XLS";#N/A,#N/A,FALSE,"RACT2.XLS";#N/A,#N/A,FALSE,"ECCMP";#N/A,#N/A,FALSE,"WELDER.XLS"}</definedName>
    <definedName name="RECEIVABLES" localSheetId="2">#REF!</definedName>
    <definedName name="RECEIVABLES" localSheetId="0">#REF!</definedName>
    <definedName name="RECEIVABLES" localSheetId="3">#REF!</definedName>
    <definedName name="RECEIVABLES" localSheetId="1">#REF!</definedName>
    <definedName name="RECEIVABLES">#REF!</definedName>
    <definedName name="receivables8" localSheetId="2">#REF!</definedName>
    <definedName name="receivables8" localSheetId="0">#REF!</definedName>
    <definedName name="receivables8" localSheetId="3">#REF!</definedName>
    <definedName name="receivables8" localSheetId="1">#REF!</definedName>
    <definedName name="receivables8">#REF!</definedName>
    <definedName name="Repodate">'[42]Main Cover'!$F$12</definedName>
    <definedName name="res" hidden="1">{#N/A,#N/A,FALSE,"COVER1.XLS ";#N/A,#N/A,FALSE,"RACT1.XLS";#N/A,#N/A,FALSE,"RACT2.XLS";#N/A,#N/A,FALSE,"ECCMP";#N/A,#N/A,FALSE,"WELDER.XLS"}</definedName>
    <definedName name="res_sum" hidden="1">{#N/A,#N/A,FALSE,"COVER1.XLS ";#N/A,#N/A,FALSE,"RACT1.XLS";#N/A,#N/A,FALSE,"RACT2.XLS";#N/A,#N/A,FALSE,"ECCMP";#N/A,#N/A,FALSE,"WELDER.XLS"}</definedName>
    <definedName name="REVENUECUM" localSheetId="2">#REF!</definedName>
    <definedName name="REVENUECUM" localSheetId="0">#REF!</definedName>
    <definedName name="REVENUECUM" localSheetId="3">#REF!</definedName>
    <definedName name="REVENUECUM" localSheetId="1">#REF!</definedName>
    <definedName name="REVENUECUM">#REF!</definedName>
    <definedName name="REVENUEQTR" localSheetId="2">#REF!</definedName>
    <definedName name="REVENUEQTR" localSheetId="0">#REF!</definedName>
    <definedName name="REVENUEQTR" localSheetId="3">#REF!</definedName>
    <definedName name="REVENUEQTR" localSheetId="1">#REF!</definedName>
    <definedName name="REVENUEQTR">#REF!</definedName>
    <definedName name="revenueqtr3" localSheetId="2">#REF!</definedName>
    <definedName name="revenueqtr3" localSheetId="0">#REF!</definedName>
    <definedName name="revenueqtr3" localSheetId="3">#REF!</definedName>
    <definedName name="revenueqtr3" localSheetId="1">#REF!</definedName>
    <definedName name="revenueqtr3">#REF!</definedName>
    <definedName name="rg" hidden="1">{#N/A,#N/A,FALSE,"str_title";#N/A,#N/A,FALSE,"SUM";#N/A,#N/A,FALSE,"Scope";#N/A,#N/A,FALSE,"PIE-Jn";#N/A,#N/A,FALSE,"PIE-Jn_Hz";#N/A,#N/A,FALSE,"Liq_Plan";#N/A,#N/A,FALSE,"S_Curve";#N/A,#N/A,FALSE,"Liq_Prof";#N/A,#N/A,FALSE,"Man_Pwr";#N/A,#N/A,FALSE,"Man_Prof"}</definedName>
    <definedName name="RIB">[28]INFO!$B$5</definedName>
    <definedName name="Risk" localSheetId="2">#REF!</definedName>
    <definedName name="Risk" localSheetId="0">#REF!</definedName>
    <definedName name="Risk" localSheetId="3">#REF!</definedName>
    <definedName name="Risk" localSheetId="1">#REF!</definedName>
    <definedName name="Risk">#REF!</definedName>
    <definedName name="RMPRICE" localSheetId="2">#REF!</definedName>
    <definedName name="RMPRICE" localSheetId="0">#REF!</definedName>
    <definedName name="RMPRICE" localSheetId="3">#REF!</definedName>
    <definedName name="RMPRICE" localSheetId="1">#REF!</definedName>
    <definedName name="RMPRICE">#REF!</definedName>
    <definedName name="RMPRICES" localSheetId="2">#REF!</definedName>
    <definedName name="RMPRICES" localSheetId="0">#REF!</definedName>
    <definedName name="RMPRICES" localSheetId="3">#REF!</definedName>
    <definedName name="RMPRICES" localSheetId="1">#REF!</definedName>
    <definedName name="RMPRICES">#REF!</definedName>
    <definedName name="ro">[56]M!$C$54</definedName>
    <definedName name="rr" localSheetId="2">[57]!nopat/[57]!capital</definedName>
    <definedName name="rr" localSheetId="0">[57]!nopat/[57]!capital</definedName>
    <definedName name="rr" localSheetId="3">[57]!nopat/[57]!capital</definedName>
    <definedName name="rr" localSheetId="1">[57]!nopat/[57]!capital</definedName>
    <definedName name="rr">[57]!nopat/[57]!capital</definedName>
    <definedName name="rradj" localSheetId="2">[57]!nopatadj/[57]!capitaladj</definedName>
    <definedName name="rradj" localSheetId="0">[57]!nopatadj/[57]!capitaladj</definedName>
    <definedName name="rradj" localSheetId="3">[57]!nopatadj/[57]!capitaladj</definedName>
    <definedName name="rradj" localSheetId="1">[57]!nopatadj/[57]!capitaladj</definedName>
    <definedName name="rradj">[57]!nopatadj/[57]!capitaladj</definedName>
    <definedName name="rrdsa" hidden="1">{#N/A,#N/A,FALSE,"consu_cover";#N/A,#N/A,FALSE,"consu_strategy";#N/A,#N/A,FALSE,"consu_flow";#N/A,#N/A,FALSE,"Summary_reqmt";#N/A,#N/A,FALSE,"field_ppg";#N/A,#N/A,FALSE,"ppg_shop";#N/A,#N/A,FALSE,"strl";#N/A,#N/A,FALSE,"tankages";#N/A,#N/A,FALSE,"gases"}</definedName>
    <definedName name="RW" localSheetId="2">[2]CON!#REF!</definedName>
    <definedName name="RW" localSheetId="0">[2]CON!#REF!</definedName>
    <definedName name="RW" localSheetId="3">[2]CON!#REF!</definedName>
    <definedName name="RW" localSheetId="1">[2]CON!#REF!</definedName>
    <definedName name="RW">[2]CON!#REF!</definedName>
    <definedName name="rwere" hidden="1">{#N/A,#N/A,FALSE,"COVER1.XLS ";#N/A,#N/A,FALSE,"RACT1.XLS";#N/A,#N/A,FALSE,"RACT2.XLS";#N/A,#N/A,FALSE,"ECCMP";#N/A,#N/A,FALSE,"WELDER.XLS"}</definedName>
    <definedName name="s">#N/A</definedName>
    <definedName name="saf">#N/A</definedName>
    <definedName name="safa">#N/A</definedName>
    <definedName name="sag">[34]factors!$C$23</definedName>
    <definedName name="sagdhag" hidden="1">{#N/A,#N/A,FALSE,"COVER1.XLS ";#N/A,#N/A,FALSE,"RACT1.XLS";#N/A,#N/A,FALSE,"RACT2.XLS";#N/A,#N/A,FALSE,"ECCMP";#N/A,#N/A,FALSE,"WELDER.XLS"}</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[56]M!$C$53</definedName>
    <definedName name="SCH_DEP_1" localSheetId="2">#REF!</definedName>
    <definedName name="SCH_DEP_1" localSheetId="0">#REF!</definedName>
    <definedName name="SCH_DEP_1" localSheetId="3">#REF!</definedName>
    <definedName name="SCH_DEP_1" localSheetId="1">#REF!</definedName>
    <definedName name="SCH_DEP_1">#REF!</definedName>
    <definedName name="SCH_DEP_2" localSheetId="2">#REF!</definedName>
    <definedName name="SCH_DEP_2" localSheetId="0">#REF!</definedName>
    <definedName name="SCH_DEP_2" localSheetId="3">#REF!</definedName>
    <definedName name="SCH_DEP_2" localSheetId="1">#REF!</definedName>
    <definedName name="SCH_DEP_2">#REF!</definedName>
    <definedName name="SCH_DEP_3" localSheetId="2">#REF!</definedName>
    <definedName name="SCH_DEP_3" localSheetId="0">#REF!</definedName>
    <definedName name="SCH_DEP_3" localSheetId="3">#REF!</definedName>
    <definedName name="SCH_DEP_3" localSheetId="1">#REF!</definedName>
    <definedName name="SCH_DEP_3">#REF!</definedName>
    <definedName name="SCHDF">[51]SCHDF1!$A$11:$G$245</definedName>
    <definedName name="sdaf">#N/A</definedName>
    <definedName name="sddd">#N/A</definedName>
    <definedName name="sddss">#N/A</definedName>
    <definedName name="sdf" hidden="1">{#N/A,#N/A,FALSE,"COVER.XLS";#N/A,#N/A,FALSE,"RACT1.XLS";#N/A,#N/A,FALSE,"RACT2.XLS";#N/A,#N/A,FALSE,"ECCMP";#N/A,#N/A,FALSE,"WELDER.XLS"}</definedName>
    <definedName name="sdfd">#N/A</definedName>
    <definedName name="Seatpershift">'[29]R - Seats Requirement'!$S$6:$S$207</definedName>
    <definedName name="Seatsr">'[29]Seat Data'!$B$6:$F$61</definedName>
    <definedName name="SECONDARYSALESPERFORMANCE" localSheetId="2">#REF!</definedName>
    <definedName name="SECONDARYSALESPERFORMANCE" localSheetId="0">#REF!</definedName>
    <definedName name="SECONDARYSALESPERFORMANCE" localSheetId="3">#REF!</definedName>
    <definedName name="SECONDARYSALESPERFORMANCE" localSheetId="1">#REF!</definedName>
    <definedName name="SECONDARYSALESPERFORMANCE">#REF!</definedName>
    <definedName name="seema_conv">[58]Sheet2!$AG$5:$AH$28</definedName>
    <definedName name="SEEMA_HRA">[49]B!$Q$5:$R$45</definedName>
    <definedName name="SEEMA_NEWS">[49]B!$E$5:$F$27</definedName>
    <definedName name="SEEMA_TEL">[49]B!$H$5:$I$27</definedName>
    <definedName name="sencount" hidden="1">1</definedName>
    <definedName name="sheet1">'[59]Achievements_Highlights '!$B$3</definedName>
    <definedName name="sheet10">'[59]MTTR-Headend'!$A$1</definedName>
    <definedName name="sheet11">'[59]PM_Action '!$A$1</definedName>
    <definedName name="sheet15">'[59]PE Status'!$A$1</definedName>
    <definedName name="sheet16">[59]Inventory!$A$1</definedName>
    <definedName name="sheet2">'[59]Major Events '!$B$3</definedName>
    <definedName name="sheet3">'[59]Crtitical Issues'!$B$2</definedName>
    <definedName name="sheet4">[59]RIP!$A$2</definedName>
    <definedName name="sheet5">'[59]Fault Statistics'!$A$2</definedName>
    <definedName name="sheet8">'[59]Ageing_Pending_ CLeared'!$A$2</definedName>
    <definedName name="sheet9">'[59]Fault Cleared After 24Hrs'!$A$2</definedName>
    <definedName name="shelf_1_fixed">[60]Equipment!$F$41</definedName>
    <definedName name="shelf_1A_var">[60]Equipment!$F$54</definedName>
    <definedName name="shelf_1B_fixed">[60]Equipment!$F$61</definedName>
    <definedName name="shelf_1B_var">[60]Equipment!$F$74</definedName>
    <definedName name="shelf_1C_fixed">[60]Equipment!$F$81</definedName>
    <definedName name="shelf_1C_var">[60]Equipment!$F$94</definedName>
    <definedName name="shelf_1D_fixed">[60]Equipment!$F$101</definedName>
    <definedName name="shelf_1D_var">[60]Equipment!$F$114</definedName>
    <definedName name="shelf_1E_fixed">[60]Equipment!$F$121</definedName>
    <definedName name="shelf_1E_var">[60]Equipment!$F$134</definedName>
    <definedName name="shelf_IIIA_fixed">[60]Equipment!$F$249</definedName>
    <definedName name="shelf_IIIA_var">[60]Equipment!$F$262</definedName>
    <definedName name="shelf_IIIB_fixed">[60]Equipment!$F$269</definedName>
    <definedName name="shelf_IIIB_var">[60]Equipment!$F$282</definedName>
    <definedName name="shelf_IIIC_fixed">[60]Equipment!$F$289</definedName>
    <definedName name="shelf_IIIC_var">[60]Equipment!$F$302</definedName>
    <definedName name="shelf_IIID_fixed">[60]Equipment!$F$309</definedName>
    <definedName name="shelf_IIID_var">[60]Equipment!$F$322</definedName>
    <definedName name="shelf_IIIE_fixed">[60]Equipment!$F$329</definedName>
    <definedName name="shelf_IIIE_var">[60]Equipment!$F$342</definedName>
    <definedName name="shelf_IVA_fixed">[60]Equipment!$F$353</definedName>
    <definedName name="shelf_IVA_var">[60]Equipment!$F$366</definedName>
    <definedName name="shelf_IVB_fixed">[60]Equipment!$F$373</definedName>
    <definedName name="shelf_IVB_var">[60]Equipment!$F$386</definedName>
    <definedName name="shelf_IVC_fixed">[60]Equipment!$F$393</definedName>
    <definedName name="shelf_IVC_var">[60]Equipment!$F$406</definedName>
    <definedName name="shelf_IVD_fixed">[60]Equipment!$F$413</definedName>
    <definedName name="shelf_IVD_var">[60]Equipment!$F$426</definedName>
    <definedName name="shelf_IVE_fixed">[60]Equipment!$F$433</definedName>
    <definedName name="shelf_IVE_var">[60]Equipment!$F$446</definedName>
    <definedName name="Shift">'[29]R - Seats Requirement'!$S1048376:$S1048576</definedName>
    <definedName name="short" hidden="1">{#N/A,#N/A,FALSE,"COVER1.XLS ";#N/A,#N/A,FALSE,"RACT1.XLS";#N/A,#N/A,FALSE,"RACT2.XLS";#N/A,#N/A,FALSE,"ECCMP";#N/A,#N/A,FALSE,"WELDER.XLS"}</definedName>
    <definedName name="SortRange">[61]Sheet1!$A$2:$Q$118</definedName>
    <definedName name="ss">#N/A</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2">#REF!</definedName>
    <definedName name="STICKY" localSheetId="0">#REF!</definedName>
    <definedName name="STICKY" localSheetId="3">#REF!</definedName>
    <definedName name="STICKY" localSheetId="1">#REF!</definedName>
    <definedName name="STICKY">#REF!</definedName>
    <definedName name="SUBCUR">[51]SCHDF1!$A$310:$E$401</definedName>
    <definedName name="succ" hidden="1">{#N/A,#N/A,FALSE,"COVER1.XLS ";#N/A,#N/A,FALSE,"RACT1.XLS";#N/A,#N/A,FALSE,"RACT2.XLS";#N/A,#N/A,FALSE,"ECCMP";#N/A,#N/A,FALSE,"WELDER.XLS"}</definedName>
    <definedName name="superannuation">#N/A</definedName>
    <definedName name="sw_sh">[34]factors!$C$4</definedName>
    <definedName name="T" localSheetId="2">#REF!</definedName>
    <definedName name="T" localSheetId="0">#REF!</definedName>
    <definedName name="T" localSheetId="3">#REF!</definedName>
    <definedName name="T" localSheetId="1">#REF!</definedName>
    <definedName name="T">#REF!</definedName>
    <definedName name="table">'[62]DETAIL SHEET'!$L$10:$BA$55</definedName>
    <definedName name="temp" localSheetId="2" hidden="1">#REF!</definedName>
    <definedName name="temp" localSheetId="0" hidden="1">#REF!</definedName>
    <definedName name="temp" localSheetId="3" hidden="1">#REF!</definedName>
    <definedName name="temp" localSheetId="1" hidden="1">#REF!</definedName>
    <definedName name="temp" hidden="1">#REF!</definedName>
    <definedName name="test" hidden="1">{#N/A,#N/A,FALSE,"COVER1.XLS ";#N/A,#N/A,FALSE,"RACT1.XLS";#N/A,#N/A,FALSE,"RACT2.XLS";#N/A,#N/A,FALSE,"ECCMP";#N/A,#N/A,FALSE,"WELDER.XLS"}</definedName>
    <definedName name="th">[63]register!$A$1:$AS$52</definedName>
    <definedName name="Thane" localSheetId="2">#REF!</definedName>
    <definedName name="Thane" localSheetId="0">#REF!</definedName>
    <definedName name="Thane" localSheetId="3">#REF!</definedName>
    <definedName name="Thane" localSheetId="1">#REF!</definedName>
    <definedName name="Thane">#REF!</definedName>
    <definedName name="Total">[64]CBS!$L$1</definedName>
    <definedName name="tr" hidden="1">{#N/A,#N/A,FALSE,"COVER.XLS";#N/A,#N/A,FALSE,"RACT1.XLS";#N/A,#N/A,FALSE,"RACT2.XLS";#N/A,#N/A,FALSE,"ECCMP";#N/A,#N/A,FALSE,"WELDER.XLS"}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'[65]TB apr-01'!$H$1</definedName>
    <definedName name="US145A" localSheetId="2">#REF!</definedName>
    <definedName name="US145A" localSheetId="0">#REF!</definedName>
    <definedName name="US145A" localSheetId="3">#REF!</definedName>
    <definedName name="US145A" localSheetId="1">#REF!</definedName>
    <definedName name="US145A">#REF!</definedName>
    <definedName name="USDFEB08">'[23]Exchange Rate'!$E$394</definedName>
    <definedName name="USDJUNE08">'[24]Exchange Rate'!$E$452</definedName>
    <definedName name="USDMAY08">'[23]Exchange Rate'!$E$437</definedName>
    <definedName name="USDOCT08">'[25]Exchange Rate'!$E$513</definedName>
    <definedName name="USDRATE">'[55]Liability Mgmt'!$C$64</definedName>
    <definedName name="VER" localSheetId="2">[2]CON!#REF!</definedName>
    <definedName name="VER" localSheetId="0">[2]CON!#REF!</definedName>
    <definedName name="VER" localSheetId="3">[2]CON!#REF!</definedName>
    <definedName name="VER" localSheetId="1">[2]CON!#REF!</definedName>
    <definedName name="VER">[2]CON!#REF!</definedName>
    <definedName name="vnbvnvnbv">#N/A</definedName>
    <definedName name="vsasgfsghxas" hidden="1">{#N/A,#N/A,FALSE,"consu_cover";#N/A,#N/A,FALSE,"consu_strategy";#N/A,#N/A,FALSE,"consu_flow";#N/A,#N/A,FALSE,"Summary_reqmt";#N/A,#N/A,FALSE,"field_ppg";#N/A,#N/A,FALSE,"ppg_shop";#N/A,#N/A,FALSE,"strl";#N/A,#N/A,FALSE,"tankages";#N/A,#N/A,FALSE,"gases"}</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2">#REF!</definedName>
    <definedName name="wacc" localSheetId="0">#REF!</definedName>
    <definedName name="wacc" localSheetId="3">#REF!</definedName>
    <definedName name="wacc" localSheetId="1">#REF!</definedName>
    <definedName name="wacc">#REF!</definedName>
    <definedName name="Waiting">"Picture 1"</definedName>
    <definedName name="WB_Item_4" localSheetId="2">#REF!</definedName>
    <definedName name="WB_Item_4" localSheetId="0">#REF!</definedName>
    <definedName name="WB_Item_4" localSheetId="3">#REF!</definedName>
    <definedName name="WB_Item_4" localSheetId="1">#REF!</definedName>
    <definedName name="WB_Item_4">#REF!</definedName>
    <definedName name="WCint_TM">'[66]#REF'!$B$18</definedName>
    <definedName name="WIP" localSheetId="2">#REF!</definedName>
    <definedName name="WIP" localSheetId="0">#REF!</definedName>
    <definedName name="WIP" localSheetId="3">#REF!</definedName>
    <definedName name="WIP" localSheetId="1">#REF!</definedName>
    <definedName name="WIP">#REF!</definedName>
    <definedName name="wr" hidden="1">{#N/A,#N/A,FALSE,"17MAY";#N/A,#N/A,FALSE,"24MAY"}</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consumable." hidden="1">{#N/A,#N/A,FALSE,"consu_cover";#N/A,#N/A,FALSE,"consu_strategy";#N/A,#N/A,FALSE,"consu_flow";#N/A,#N/A,FALSE,"Summary_reqmt";#N/A,#N/A,FALSE,"field_ppg";#N/A,#N/A,FALSE,"ppg_shop";#N/A,#N/A,FALSE,"strl";#N/A,#N/A,FALSE,"tankages";#N/A,#N/A,FALSE,"gases"}</definedName>
    <definedName name="wrn.contvar." hidden="1">{#N/A,"ContVar for 00-01",FALSE,"Contribution";#N/A,"ContVar for QI",FALSE,"Contribution";#N/A,"Contvar for Mon",FALSE,"Contribution"}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eport1" hidden="1">{#N/A,#N/A,FALSE,"COVER.XLS";#N/A,#N/A,FALSE,"RACT1.XLS";#N/A,#N/A,FALSE,"RACT2.XLS";#N/A,#N/A,FALSE,"ECCMP";#N/A,#N/A,FALSE,"WELDER.XLS"}</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sgz" hidden="1">{#N/A,#N/A,FALSE,"COVER1.XLS ";#N/A,#N/A,FALSE,"RACT1.XLS";#N/A,#N/A,FALSE,"RACT2.XLS";#N/A,#N/A,FALSE,"ECCMP";#N/A,#N/A,FALSE,"WELDER.XLS"}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2">#REF!</definedName>
    <definedName name="x" localSheetId="0">#REF!</definedName>
    <definedName name="x" localSheetId="3">#REF!</definedName>
    <definedName name="x" localSheetId="1">#REF!</definedName>
    <definedName name="x">#REF!</definedName>
    <definedName name="xyz">'[11]inventory 8'!$A$1:$G$27</definedName>
    <definedName name="Y" localSheetId="2">#REF!</definedName>
    <definedName name="Y" localSheetId="0">#REF!</definedName>
    <definedName name="Y" localSheetId="3">#REF!</definedName>
    <definedName name="Y" localSheetId="1">#REF!</definedName>
    <definedName name="Y">#REF!</definedName>
    <definedName name="YE">[39]PARAMETERS!$E$5</definedName>
    <definedName name="yend">[13]INFO!$B$4</definedName>
    <definedName name="YENDP">[13]INFO!$B$5</definedName>
    <definedName name="YENFEB08">'[23]Exchange Rate'!$E$395</definedName>
    <definedName name="YENJUNE08">'[24]Exchange Rate'!$E$453</definedName>
    <definedName name="YENMAY08">'[23]Exchange Rate'!$E$438</definedName>
    <definedName name="YENOCT08">'[25]Exchange Rate'!$E$514</definedName>
    <definedName name="yes">[39]PARAMETERS!$G$5</definedName>
    <definedName name="yes1">[40]Input!$B$182</definedName>
    <definedName name="yes10">[40]Input!$K$182</definedName>
    <definedName name="yes2">[40]Input!$C$182</definedName>
    <definedName name="yes3">[40]Input!$D$182</definedName>
    <definedName name="yes4">[40]Input!$E$182</definedName>
    <definedName name="yes5">[40]Input!$F$182</definedName>
    <definedName name="yes6">[40]Input!$G$182</definedName>
    <definedName name="yes7">[40]Input!$H$182</definedName>
    <definedName name="yes8">[40]Input!$I$182</definedName>
    <definedName name="yes9">[40]Input!$J$182</definedName>
    <definedName name="Yr1_Months_of_opn">'[67]NLD - Assum'!$B$11</definedName>
    <definedName name="z" localSheetId="2">#REF!</definedName>
    <definedName name="z" localSheetId="0">#REF!</definedName>
    <definedName name="z" localSheetId="3">#REF!</definedName>
    <definedName name="z" localSheetId="1">#REF!</definedName>
    <definedName name="z">#REF!</definedName>
    <definedName name="Z_D76C0740_B992_11D1_B744_006008CA297A_.wvu.FilterData" localSheetId="2" hidden="1">#REF!</definedName>
    <definedName name="Z_D76C0740_B992_11D1_B744_006008CA297A_.wvu.FilterData" localSheetId="0" hidden="1">#REF!</definedName>
    <definedName name="Z_D76C0740_B992_11D1_B744_006008CA297A_.wvu.FilterData" localSheetId="3" hidden="1">#REF!</definedName>
    <definedName name="Z_D76C0740_B992_11D1_B744_006008CA297A_.wvu.FilterData" localSheetId="1" hidden="1">#REF!</definedName>
    <definedName name="Z_D76C0740_B992_11D1_B744_006008CA297A_.wvu.FilterData" hidden="1">#REF!</definedName>
    <definedName name="Z_D76C0740_B992_11D1_B744_006008CA297A_.wvu.PrintArea" localSheetId="2" hidden="1">#REF!</definedName>
    <definedName name="Z_D76C0740_B992_11D1_B744_006008CA297A_.wvu.PrintArea" localSheetId="0" hidden="1">#REF!</definedName>
    <definedName name="Z_D76C0740_B992_11D1_B744_006008CA297A_.wvu.PrintArea" localSheetId="3" hidden="1">#REF!</definedName>
    <definedName name="Z_D76C0740_B992_11D1_B744_006008CA297A_.wvu.PrintArea" localSheetId="1" hidden="1">#REF!</definedName>
    <definedName name="Z_D76C0740_B992_11D1_B744_006008CA297A_.wvu.PrintArea" hidden="1">#REF!</definedName>
    <definedName name="ZAlloc">[37]Index!$I$136:$X$396</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4" l="1"/>
  <c r="H16" i="4"/>
  <c r="J16" i="4" s="1"/>
  <c r="G86" i="3"/>
  <c r="F82" i="3"/>
  <c r="F86" i="3" s="1"/>
  <c r="E82" i="3"/>
  <c r="E78" i="3"/>
  <c r="D76" i="3"/>
  <c r="D82" i="3" s="1"/>
  <c r="G71" i="3"/>
  <c r="F71" i="3"/>
  <c r="G68" i="3"/>
  <c r="F68" i="3"/>
  <c r="E67" i="3"/>
  <c r="D67" i="3"/>
  <c r="E66" i="3"/>
  <c r="D66" i="3"/>
  <c r="E65" i="3"/>
  <c r="D65" i="3"/>
  <c r="E64" i="3"/>
  <c r="D64" i="3"/>
  <c r="E63" i="3"/>
  <c r="D63" i="3"/>
  <c r="E62" i="3"/>
  <c r="D62" i="3"/>
  <c r="E61" i="3"/>
  <c r="D61" i="3"/>
  <c r="E60" i="3"/>
  <c r="D60" i="3"/>
  <c r="E59" i="3"/>
  <c r="D59" i="3"/>
  <c r="E58" i="3"/>
  <c r="D58" i="3"/>
  <c r="D68" i="3" s="1"/>
  <c r="F54" i="3"/>
  <c r="D50" i="3"/>
  <c r="D54" i="3" s="1"/>
  <c r="G49" i="3"/>
  <c r="E49" i="3"/>
  <c r="G48" i="3"/>
  <c r="E48" i="3"/>
  <c r="E54" i="3" s="1"/>
  <c r="G42" i="3"/>
  <c r="E41" i="3"/>
  <c r="D41" i="3"/>
  <c r="G27" i="3"/>
  <c r="E27" i="3"/>
  <c r="D27" i="3"/>
  <c r="D39" i="3" s="1"/>
  <c r="D42" i="3" s="1"/>
  <c r="F15" i="3"/>
  <c r="F9" i="3"/>
  <c r="F27" i="3" s="1"/>
  <c r="N68" i="2"/>
  <c r="N69" i="2" s="1"/>
  <c r="M68" i="2"/>
  <c r="K68" i="2"/>
  <c r="K69" i="2" s="1"/>
  <c r="J68" i="2"/>
  <c r="J69" i="2" s="1"/>
  <c r="H68" i="2"/>
  <c r="H69" i="2" s="1"/>
  <c r="D68" i="2"/>
  <c r="C68" i="2"/>
  <c r="F63" i="2"/>
  <c r="I58" i="2"/>
  <c r="I57" i="2"/>
  <c r="I56" i="2"/>
  <c r="I54" i="2"/>
  <c r="I53" i="2"/>
  <c r="I50" i="2"/>
  <c r="N49" i="2"/>
  <c r="H49" i="2"/>
  <c r="E49" i="2"/>
  <c r="D49" i="2"/>
  <c r="C49" i="2"/>
  <c r="I48" i="2"/>
  <c r="L45" i="2"/>
  <c r="I40" i="2"/>
  <c r="I38" i="2"/>
  <c r="M37" i="2"/>
  <c r="K37" i="2"/>
  <c r="G37" i="2"/>
  <c r="F37" i="2"/>
  <c r="E37" i="2"/>
  <c r="C37" i="2"/>
  <c r="L35" i="2"/>
  <c r="L32" i="2"/>
  <c r="E31" i="2"/>
  <c r="E33" i="2" s="1"/>
  <c r="L30" i="2"/>
  <c r="I27" i="2"/>
  <c r="I25" i="2"/>
  <c r="M24" i="2"/>
  <c r="L24" i="2"/>
  <c r="K24" i="2"/>
  <c r="I24" i="2"/>
  <c r="G24" i="2"/>
  <c r="E24" i="2"/>
  <c r="C21" i="2"/>
  <c r="C24" i="2" s="1"/>
  <c r="I19" i="2"/>
  <c r="F19" i="2"/>
  <c r="J18" i="2"/>
  <c r="I18" i="2"/>
  <c r="F18" i="2"/>
  <c r="I16" i="2"/>
  <c r="I13" i="2"/>
  <c r="N12" i="2"/>
  <c r="M12" i="2"/>
  <c r="M26" i="2" s="1"/>
  <c r="L12" i="2"/>
  <c r="L26" i="2" s="1"/>
  <c r="K12" i="2"/>
  <c r="H12" i="2"/>
  <c r="G12" i="2"/>
  <c r="G26" i="2" s="1"/>
  <c r="E12" i="2"/>
  <c r="F11" i="2"/>
  <c r="C11" i="2"/>
  <c r="C12" i="2" s="1"/>
  <c r="C26" i="2" s="1"/>
  <c r="D76" i="1"/>
  <c r="F74" i="1"/>
  <c r="F63" i="1"/>
  <c r="G52" i="1"/>
  <c r="D50" i="1"/>
  <c r="D43" i="1"/>
  <c r="F41" i="1"/>
  <c r="D41" i="1"/>
  <c r="F40" i="1"/>
  <c r="D40" i="1"/>
  <c r="F29" i="1"/>
  <c r="F27" i="1"/>
  <c r="E68" i="3" l="1"/>
  <c r="I26" i="2"/>
  <c r="L31" i="2"/>
  <c r="M31" i="2"/>
  <c r="I12" i="2"/>
  <c r="C31" i="2"/>
  <c r="E39" i="3"/>
  <c r="F12" i="2"/>
  <c r="K26" i="2"/>
  <c r="L37" i="2"/>
  <c r="G31" i="2"/>
  <c r="L56" i="2"/>
  <c r="F24" i="2"/>
  <c r="I32" i="2"/>
  <c r="M69" i="2"/>
  <c r="C69" i="2"/>
  <c r="F39" i="3"/>
  <c r="D69" i="2"/>
  <c r="G54" i="3"/>
  <c r="G70" i="3" s="1"/>
  <c r="D86" i="3"/>
  <c r="D70" i="3"/>
  <c r="G73" i="3" l="1"/>
  <c r="G33" i="2"/>
  <c r="I37" i="2"/>
  <c r="F26" i="2"/>
  <c r="D73" i="3"/>
  <c r="E42" i="3"/>
  <c r="I31" i="2"/>
  <c r="L33" i="2"/>
  <c r="M33" i="2"/>
  <c r="F42" i="3"/>
  <c r="K31" i="2"/>
  <c r="L39" i="2" l="1"/>
  <c r="D84" i="3"/>
  <c r="G84" i="3"/>
  <c r="F70" i="3"/>
  <c r="M39" i="2"/>
  <c r="I33" i="2"/>
  <c r="K33" i="2"/>
  <c r="E70" i="3"/>
  <c r="F31" i="2"/>
  <c r="G39" i="2"/>
  <c r="G68" i="2" l="1"/>
  <c r="G49" i="2"/>
  <c r="M49" i="2"/>
  <c r="L49" i="2"/>
  <c r="L52" i="2"/>
  <c r="F73" i="3"/>
  <c r="F33" i="2"/>
  <c r="K39" i="2"/>
  <c r="I39" i="2"/>
  <c r="E73" i="3"/>
  <c r="L68" i="2" l="1"/>
  <c r="L60" i="2"/>
  <c r="I52" i="2"/>
  <c r="C33" i="2"/>
  <c r="F39" i="2"/>
  <c r="I49" i="2"/>
  <c r="F84" i="3"/>
  <c r="E84" i="3"/>
  <c r="K49" i="2"/>
  <c r="G69" i="2"/>
  <c r="I60" i="2" l="1"/>
  <c r="I68" i="2"/>
  <c r="F68" i="2"/>
  <c r="F49" i="2"/>
  <c r="L69" i="2"/>
  <c r="F69" i="2" l="1"/>
  <c r="I69" i="2"/>
</calcChain>
</file>

<file path=xl/comments1.xml><?xml version="1.0" encoding="utf-8"?>
<comments xmlns="http://schemas.openxmlformats.org/spreadsheetml/2006/main">
  <authors>
    <author>Sandesh</author>
  </authors>
  <commentList>
    <comment ref="D88" authorId="0" shapeId="0">
      <text>
        <r>
          <rPr>
            <b/>
            <sz val="9"/>
            <color indexed="81"/>
            <rFont val="Tahoma"/>
            <family val="2"/>
          </rPr>
          <t>Sandesh:</t>
        </r>
        <r>
          <rPr>
            <sz val="9"/>
            <color indexed="81"/>
            <rFont val="Tahoma"/>
            <family val="2"/>
          </rPr>
          <t xml:space="preserve">
145 is difference of Lanka of which provision was taken in standalone books but not in conso books</t>
        </r>
      </text>
    </comment>
  </commentList>
</comments>
</file>

<file path=xl/sharedStrings.xml><?xml version="1.0" encoding="utf-8"?>
<sst xmlns="http://schemas.openxmlformats.org/spreadsheetml/2006/main" count="256" uniqueCount="216">
  <si>
    <t>UFO MOVIEZ INDIA LIMITED</t>
  </si>
  <si>
    <t>STATEMENT OF ASSETS AND LIABILITIES AS AT SEPTEMBER 30, 2019</t>
  </si>
  <si>
    <t xml:space="preserve"> (Rs. in Lacs)</t>
  </si>
  <si>
    <t>Sr. 
No.</t>
  </si>
  <si>
    <t xml:space="preserve">Particulars </t>
  </si>
  <si>
    <t>Standalone</t>
  </si>
  <si>
    <t>Consolidated</t>
  </si>
  <si>
    <t>(Unaudited)</t>
  </si>
  <si>
    <t>(Audited)</t>
  </si>
  <si>
    <t>Assets</t>
  </si>
  <si>
    <t>A</t>
  </si>
  <si>
    <t>Non-current assets</t>
  </si>
  <si>
    <t>Property, plant and equipment</t>
  </si>
  <si>
    <t>Capital work-in-progress</t>
  </si>
  <si>
    <t>Right-of-use assets</t>
  </si>
  <si>
    <t>Goodwill on consolidation</t>
  </si>
  <si>
    <t>Other Intangible assets</t>
  </si>
  <si>
    <t xml:space="preserve">Investment in Subsidiaries and Associates </t>
  </si>
  <si>
    <t>Financial Assets</t>
  </si>
  <si>
    <t>(i)   Investments</t>
  </si>
  <si>
    <t>(i)   Loans</t>
  </si>
  <si>
    <t>(ii)  Others</t>
  </si>
  <si>
    <t>Deferred tax assets (net)</t>
  </si>
  <si>
    <t>Income tax assets (net)</t>
  </si>
  <si>
    <t>Other non-current assets</t>
  </si>
  <si>
    <t>Other Tax Assets</t>
  </si>
  <si>
    <t>Total non-current assets</t>
  </si>
  <si>
    <t>B</t>
  </si>
  <si>
    <t>Current assets</t>
  </si>
  <si>
    <t>Inventories</t>
  </si>
  <si>
    <t>Financial assets</t>
  </si>
  <si>
    <t>(i) Investments</t>
  </si>
  <si>
    <t>(ii)Trade receivables</t>
  </si>
  <si>
    <t>(iii) Cash and cash equivalents</t>
  </si>
  <si>
    <t>(iv) Other bank balance</t>
  </si>
  <si>
    <t>(v) Loans</t>
  </si>
  <si>
    <t>(vi) Others</t>
  </si>
  <si>
    <t>Other current assets</t>
  </si>
  <si>
    <t>Total current assets</t>
  </si>
  <si>
    <t>Total (A+B)</t>
  </si>
  <si>
    <t>Equity and liabilities</t>
  </si>
  <si>
    <t>C</t>
  </si>
  <si>
    <t>Equity</t>
  </si>
  <si>
    <t>Equity share capital</t>
  </si>
  <si>
    <t>Other equity</t>
  </si>
  <si>
    <t>Reserves and surplus</t>
  </si>
  <si>
    <t>Equity attributable to owners</t>
  </si>
  <si>
    <t>Non controlling interest</t>
  </si>
  <si>
    <t>Total equity</t>
  </si>
  <si>
    <t>Liabilities</t>
  </si>
  <si>
    <t>D</t>
  </si>
  <si>
    <t>Non-current liabilities</t>
  </si>
  <si>
    <t>Financial liabilities</t>
  </si>
  <si>
    <t>(i) Borrowings</t>
  </si>
  <si>
    <t>(ii) Lease liabilities</t>
  </si>
  <si>
    <t>(iii) Others</t>
  </si>
  <si>
    <t>Provisions</t>
  </si>
  <si>
    <t>Deferred tax liabilities (net)</t>
  </si>
  <si>
    <t>Other non-current liabilities</t>
  </si>
  <si>
    <t>Total non-current liabilities</t>
  </si>
  <si>
    <t>E</t>
  </si>
  <si>
    <t>Current liabilities</t>
  </si>
  <si>
    <t>(iii) Trade payables</t>
  </si>
  <si>
    <t>a)Total outstanding dues of micro enterprises and small enterprises</t>
  </si>
  <si>
    <t>b)Total outstanding dues of creditors other than micro enterprises and small enterprises</t>
  </si>
  <si>
    <t>(iv) Others</t>
  </si>
  <si>
    <t>Other current liabilities</t>
  </si>
  <si>
    <t>Current Tax Liabilities (Net)</t>
  </si>
  <si>
    <t>Total current liabilities</t>
  </si>
  <si>
    <t>F</t>
  </si>
  <si>
    <t>Total liabilities (D+E)</t>
  </si>
  <si>
    <t>Total equity and liabilities (C+F)</t>
  </si>
  <si>
    <t>Check with Main Face</t>
  </si>
  <si>
    <t>STATEMENT OF STANDALONE AND CONSOLIDATED FINANCIAL RESULTS FOR THE QUARTER AND HALF YEAR ENDED SEPTEMBER 30, 2019</t>
  </si>
  <si>
    <t>Rs. in Lacs</t>
  </si>
  <si>
    <t>Quarter ended</t>
  </si>
  <si>
    <t>Half year ended</t>
  </si>
  <si>
    <t>Year ended</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</si>
  <si>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</si>
  <si>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</si>
  <si>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</si>
  <si>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</si>
  <si>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</si>
  <si>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</si>
  <si>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</si>
  <si>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</si>
  <si>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</si>
  <si>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</si>
  <si>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</si>
  <si>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</si>
  <si>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</si>
  <si>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</si>
  <si>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</si>
  <si>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</si>
  <si>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</si>
  <si>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</si>
  <si>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</si>
  <si>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 before tax and share of profit from associates</t>
  </si>
  <si>
    <t>Share of profit of associates (net of taxes)</t>
  </si>
  <si>
    <t>Profit before tax and after share of profit from            associates</t>
  </si>
  <si>
    <t>Tax expense</t>
  </si>
  <si>
    <t xml:space="preserve">    - Current tax</t>
  </si>
  <si>
    <t xml:space="preserve">    - Deferred tax</t>
  </si>
  <si>
    <t>Total tax expense</t>
  </si>
  <si>
    <t>Profit / (loss)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</si>
  <si>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</si>
  <si>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</si>
  <si>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t>
  </si>
  <si>
    <t xml:space="preserv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</si>
  <si>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</si>
  <si>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t>
  </si>
  <si>
    <t xml:space="preserve">            reclassified to profit or loss</t>
  </si>
  <si>
    <t>Total comprehensive income for the period</t>
  </si>
  <si>
    <t>Net profit / (loss)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</si>
  <si>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</si>
  <si>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</si>
  <si>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</si>
  <si>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</si>
  <si>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</si>
  <si>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Earnings per share of Rs. 10/- each (quarters numbers not annualised):</t>
  </si>
  <si>
    <t>(a) Basic (in Rs.)</t>
  </si>
  <si>
    <t>(b) Diluted (in Rs.)</t>
  </si>
  <si>
    <t>Weighted average no. of shares</t>
  </si>
  <si>
    <t>Diluted</t>
  </si>
  <si>
    <t>STATEMENT OF CASH FLOWS FOR SIX MONTHS PERIOD ENDED SEPTEMBER 30, 2019</t>
  </si>
  <si>
    <t>Rs. In lacs</t>
  </si>
  <si>
    <t>PARTICULARS</t>
  </si>
  <si>
    <t>Cash flow from / (used in) operating activities</t>
  </si>
  <si>
    <t>Adjustment to reconcile profit before tax to net cash flows:</t>
  </si>
  <si>
    <t>Depreciation and amortization expense</t>
  </si>
  <si>
    <t>Bad debts written off</t>
  </si>
  <si>
    <t>Provision for doubtful debts</t>
  </si>
  <si>
    <t>Provision for loans and advance</t>
  </si>
  <si>
    <t>Unrealised foreign exchange gain (net)/(loss)</t>
  </si>
  <si>
    <t>Loss on sale of property, plant and equipments</t>
  </si>
  <si>
    <t>Sundry balance write back</t>
  </si>
  <si>
    <t xml:space="preserve">Fair valuation of current investments </t>
  </si>
  <si>
    <t>ESOP expenses</t>
  </si>
  <si>
    <t>Interest Income on financial assets carried at amortised  cost</t>
  </si>
  <si>
    <t>Interest Cost on financial liabilities carried at amortised  cost</t>
  </si>
  <si>
    <t>Profit on sale of current investments (net)</t>
  </si>
  <si>
    <t>Revenue recognised for Ind AS 115</t>
  </si>
  <si>
    <t>Interest income</t>
  </si>
  <si>
    <t>Dividend income</t>
  </si>
  <si>
    <t>Operating profit before working capital changes</t>
  </si>
  <si>
    <t xml:space="preserve">Movements in working capital </t>
  </si>
  <si>
    <t>Increase / (decrease) in trade payables</t>
  </si>
  <si>
    <t>Increase / (decrease) in other  financial liabilities</t>
  </si>
  <si>
    <t>Increase / (decrease) in other liabilities (current and non-current)</t>
  </si>
  <si>
    <t>Increase / (decrease) in short-term  provisions and long -term provisions</t>
  </si>
  <si>
    <t>(Increase) / decrease in trade receivables</t>
  </si>
  <si>
    <t>(Increase) / decrease in  financials assets (current and non-current)</t>
  </si>
  <si>
    <t>(Increase) / decrease in other assets (current and non-current)</t>
  </si>
  <si>
    <t>(Increase) / decrease in  inventories</t>
  </si>
  <si>
    <t>Cash generated from operations</t>
  </si>
  <si>
    <t>Direct taxes paid (net of refunds)</t>
  </si>
  <si>
    <t>Net cash flow from operating activities (A)</t>
  </si>
  <si>
    <t>Cash flows from / (used in) investing activities</t>
  </si>
  <si>
    <t>Purchase of property, plant and equipments, including capital work in progress 
and capital advances</t>
  </si>
  <si>
    <t>Proceeds from sale of property, plant and equipments including capital work in progress</t>
  </si>
  <si>
    <t xml:space="preserve">Payment for purchase of acquisition of associate and additional investment in associate </t>
  </si>
  <si>
    <t>Purchase of current investments (including dividend reinvestment)</t>
  </si>
  <si>
    <t>Proceeds from sale / redemption of current investments</t>
  </si>
  <si>
    <t xml:space="preserve">Proceeds from Maturity of / (Investment in) bank deposits (with original maturity for more than 3 months) (net)
</t>
  </si>
  <si>
    <t>Interest received</t>
  </si>
  <si>
    <t>Dividends received</t>
  </si>
  <si>
    <t>Loan to related party</t>
  </si>
  <si>
    <t>Net cash flow (used in) investing activities (B)</t>
  </si>
  <si>
    <t>Cash flows from / (used in) financing activities</t>
  </si>
  <si>
    <t>Proceeds from issuance of equity share capital(including premium)</t>
  </si>
  <si>
    <t xml:space="preserve">Proceeds from share warrants </t>
  </si>
  <si>
    <t>Payment of purchase consideration for purchase of subsidiary shares from non-controlling interest</t>
  </si>
  <si>
    <t>(Repayment) / Proceeds from short term borrowing (net)</t>
  </si>
  <si>
    <t>Proceeds from long-term borrowings</t>
  </si>
  <si>
    <t>Repayment of long-term borrowings</t>
  </si>
  <si>
    <t>Interest paid</t>
  </si>
  <si>
    <t xml:space="preserve">Dividend paid on equity shares </t>
  </si>
  <si>
    <t>Tax on dividend paid on equity shares</t>
  </si>
  <si>
    <t>Repayment of lease liabilities</t>
  </si>
  <si>
    <t>Net cash flow (used in) / from in financing activities (C)</t>
  </si>
  <si>
    <t>Net (decrease) in cash and cash equivalents (A + B + C)</t>
  </si>
  <si>
    <t>Unrealised gain on foreign currency cash and cash equivalents</t>
  </si>
  <si>
    <t>Cash and cash equivalents at the beginning of the period</t>
  </si>
  <si>
    <t>Cash and cash equivalents at the end of the period</t>
  </si>
  <si>
    <t>Components of cash and cash equivalents</t>
  </si>
  <si>
    <t>Cash on hand</t>
  </si>
  <si>
    <t>Balance with banks:</t>
  </si>
  <si>
    <t>- on current accounts</t>
  </si>
  <si>
    <t>On unpaid dividend accounts</t>
  </si>
  <si>
    <t>- on EEFC accounts</t>
  </si>
  <si>
    <t xml:space="preserve"> on fixed deposits account with original maturity of less than three months</t>
  </si>
  <si>
    <t xml:space="preserve">Cash and cash equivalents </t>
  </si>
  <si>
    <t>NOTES</t>
  </si>
  <si>
    <t>1.</t>
  </si>
  <si>
    <t>The above standalone and consolidated financial results of UFO Moviez India Limited (''the Company'') have been reviewed by the Audit Committee and approved by the Board of Directors at their meeting held on November 6, 2019.</t>
  </si>
  <si>
    <t>2.</t>
  </si>
  <si>
    <t>The Company and some of the subsidiaries have computed the tax expense for half year ended 30 September 2019 under section 115BAA of the Income tax Act, 1961 as introduced by the Taxation Laws (Amendment) Ordinance, 2019. Accordingly, (a) the provision for current and deferred tax has been determined at the rate of 25.17%, and (b) the deferred tax assets and deferred tax liabilities as on April 1, 2019 have been restated at that rate. The effect of change in tax rate is recognised in the statement of profit and loss. 
The re-measurement of net deferred tax assets pertaining to earlier years has resulted in one time write down of Rs. 1,262 lacs at consolidated level and Rs. 1,167 lacs at standalone level which has been fully charged to the statement of profit and loss for the quarter and half year ended 30 September 2019.</t>
  </si>
  <si>
    <t>3.</t>
  </si>
  <si>
    <t>On November 1, 2017, the Board of Directors of the Company had approved the composite scheme of arrangement and amalgamation amongst the Company and Qube Cinema Technologies Private Limited ("QCTPL"); Qube Digital Cinema Private Limited ("QDCPL"); Moviebuff Private Limited ("MPL") and PJSA Technosoft Private Limited ("PJSA") and their respective shareholders and creditors (“the Qube Scheme”) under Sections 230 to 232 and other relevant provisions of the Act.
The Company had filed the Qube Scheme with the Hon’ble National Company Law Tribunal, Mumbai Bench (“NCLT”), on March 13, 2018. Further, the shareholders of the Company had approved the Qube Scheme at the NCLT convened meeting held on May 21, 2018. NCLT vide its order  dated January 21, 2019 (“NCLT Order”) had dismissed the petition filed jointly by the Company and PJSA before NCLT for approval of the Qube Scheme. The Company and PJSA have filed an appeal on February 25, 2019 (“Appeal”) before the Hon’ble National Company Law Appellate Tribunal (“NCLAT”) challenging the NCLT Order. NCLAT by way of its order dated October 24, 2019 which was made available on October 25, 2019 allowed the Appeal and has set aside the NCLT Order. Further, the NCLAT Order records that the representative of the Union of India, Ministry of Corporate affairs, through the Regional Director, Western Region has conceded before the NCLAT that the grounds given for rejection of the Qube Scheme in the NCLT Order were uncalled for and the NCLT was only required to notice all the requirements of Section 230-232 of Companies Act, 2013.</t>
  </si>
  <si>
    <t>4.</t>
  </si>
  <si>
    <t>On July 18, 2019 the Company and Valuable Digital Screens Private Limited (VDSPL) its wholly owned subsidiary Company had filed joint application in relation to the Scheme of Arrangement between VDSPL and the Company and their respective shareholders with NCLT. Pending final approval of NCLT on the Scheme of Amalgamation, no effect of the Scheme has been given in these financial results.</t>
  </si>
  <si>
    <t>5.</t>
  </si>
  <si>
    <t>On December 16, 2017, after receipt of 25% of the subscription amount of Rs. 1525 lacs the Company had allotted 15,25,000 share warrants of Rs.10/- each at a price of Rs. 400.13/- each (including share warrant subscription price and share warrant exercise price), each convertible into, or exchangeable for, one equity share of face value of Rs. 10/- each to certain promoters of the Company on a preferential basis. As the said share warrants were not exercised within 18 months from the date of allotment of the said share warrants, the same were lapsed during the period ended June 30, 2019 and the subscription amount is forfeited by the Company and transferred to Capital reserve.</t>
  </si>
  <si>
    <t>6.</t>
  </si>
  <si>
    <t>The Group has adopted Ind AS 116 effective April 1, 2019 using the modified retrospective method. The Group has applied the standard to its leases with the cumulative impact recognised on the date of initial application (April 1, 2019). Accordingly, previous period information has not been restated. This has resulted in recognising a right-of-use asset of Rs. 637 lacs and a corresponding liability of Rs. 686 lacs. The difference of Rs.33 lacs (net of deferred tax asset created of Rs. 16 lacs) has been adjusted to retained earnings as at April 1, 2019.</t>
  </si>
  <si>
    <t>In the statement of profit and loss, nature of expenses in respect of operating leases (amounting to Rs. 57 lacs for the quarter and amounting to Rs. 113 lacs for the half year) has changed from rent to depreciation expense for the right-of-use assets (amounting to Rs. 46 lacs for the quarter and amounting to Rs. 91 lacs for the half year) and finance cost for interest accrued on lease liability (amounting to Rs. 17 lacs for the quarter and amounting to Rs. 34 lacs for the half year). The adoption of this standard does not have any material impact on the profit for the period and earning per share.</t>
  </si>
  <si>
    <t>7.</t>
  </si>
  <si>
    <t>Based on the management approach as defined in Ind AS 108, the chief operating decision maker evaluated the Group's performance as a whole. Accordingly, the business of Digital Cinema Services and sale of digital cinema equipments ancillary to sale of services is considered as a single operating segment.</t>
  </si>
  <si>
    <t>8.</t>
  </si>
  <si>
    <t>Previous year / period figures have been regrouped / reclassified, where necessary, to conform to current period classification.</t>
  </si>
  <si>
    <t>For and on behalf of the Board of Directors</t>
  </si>
  <si>
    <t>of UFO Moviez India Limited</t>
  </si>
  <si>
    <t>Kapil Agarwal</t>
  </si>
  <si>
    <t>Joint Managing Director</t>
  </si>
  <si>
    <t>Place of signature: Mumbai</t>
  </si>
  <si>
    <t>Date: November 6,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</si>
</sst>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_);_(* \(#,##0\);_(* &quot;-&quot;??_);_(@_)"/>
    <numFmt numFmtId="166" formatCode="_(* #,##0.00_);_(* \(#,##0.00\);_(* &quot;-&quot;_);_(@_)"/>
    <numFmt numFmtId="167" formatCode="_-* #,##0.00_-;\-* #,##0.00_-;_-* &quot;-&quot;_-;_-@_-"/>
    <numFmt numFmtId="168" formatCode="_ * #,##0.00_ ;_ * \-#,##0.00_ ;_ * &quot;-&quot;??_ ;_ @_ "/>
    <numFmt numFmtId="169" formatCode="0_);\(0\)"/>
  </numFmts>
  <fonts count="40"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sz val="13"/>
      <color theme="1"/>
      <name val="Calibri"/>
      <family val="2"/>
      <scheme val="minor"/>
    </font>
    <font>
      <b/>
      <sz val="14"/>
      <color theme="1"/>
      <name val="Calibri"/>
      <family val="2"/>
      <scheme val="minor"/>
    </font>
    <font>
      <sz val="14"/>
      <color theme="1"/>
      <name val="Calibri"/>
      <family val="2"/>
      <scheme val="minor"/>
    </font>
    <font>
      <sz val="10"/>
      <name val="Arial"/>
      <family val="2"/>
    </font>
    <font>
      <b/>
      <u/>
      <sz val="12"/>
      <name val="Calibri"/>
      <family val="2"/>
      <scheme val="minor"/>
    </font>
    <font>
      <b/>
      <sz val="12"/>
      <name val="Calibri"/>
      <family val="2"/>
      <scheme val="minor"/>
    </font>
    <font>
      <sz val="12"/>
      <color theme="1"/>
      <name val="Calibri"/>
      <family val="2"/>
      <scheme val="minor"/>
    </font>
    <font>
      <sz val="12"/>
      <name val="Calibri"/>
      <family val="2"/>
      <scheme val="minor"/>
    </font>
    <font>
      <sz val="12"/>
      <color rgb="FF000000"/>
      <name val="Calibri"/>
      <family val="2"/>
      <scheme val="minor"/>
    </font>
    <font>
      <u/>
      <sz val="12"/>
      <name val="Calibri"/>
      <family val="2"/>
      <scheme val="minor"/>
    </font>
    <font>
      <i/>
      <sz val="12"/>
      <name val="Calibri"/>
      <family val="2"/>
      <scheme val="minor"/>
    </font>
    <font>
      <b/>
      <sz val="12"/>
      <color rgb="FF000000"/>
      <name val="Calibri"/>
      <family val="2"/>
      <scheme val="minor"/>
    </font>
    <font>
      <i/>
      <sz val="12"/>
      <color theme="1"/>
      <name val="Calibri"/>
      <family val="2"/>
      <scheme val="minor"/>
    </font>
    <font>
      <b/>
      <i/>
      <sz val="11"/>
      <color theme="1"/>
      <name val="Calibri"/>
      <family val="2"/>
      <scheme val="minor"/>
    </font>
    <font>
      <b/>
      <sz val="9"/>
      <color indexed="81"/>
      <name val="Tahoma"/>
      <family val="2"/>
    </font>
    <font>
      <sz val="9"/>
      <color indexed="81"/>
      <name val="Tahoma"/>
      <family val="2"/>
    </font>
    <font>
      <b/>
      <sz val="16"/>
      <color theme="1"/>
      <name val="Calibri"/>
      <family val="2"/>
      <scheme val="minor"/>
    </font>
    <font>
      <b/>
      <sz val="14"/>
      <color rgb="FFFF0000"/>
      <name val="Calibri"/>
      <family val="2"/>
      <scheme val="minor"/>
    </font>
    <font>
      <sz val="13"/>
      <color theme="1"/>
      <name val="Calibri"/>
      <family val="2"/>
      <scheme val="minor"/>
    </font>
    <font>
      <sz val="13"/>
      <name val="Calibri"/>
      <family val="2"/>
      <scheme val="minor"/>
    </font>
    <font>
      <b/>
      <sz val="13"/>
      <name val="Calibri"/>
      <family val="2"/>
      <scheme val="minor"/>
    </font>
    <font>
      <sz val="14"/>
      <name val="Calibri"/>
      <family val="2"/>
      <scheme val="minor"/>
    </font>
    <font>
      <b/>
      <sz val="14"/>
      <name val="Calibri"/>
      <family val="2"/>
      <scheme val="minor"/>
    </font>
    <font>
      <i/>
      <sz val="14"/>
      <name val="Calibri"/>
      <family val="2"/>
      <scheme val="minor"/>
    </font>
    <font>
      <b/>
      <sz val="12"/>
      <color indexed="8"/>
      <name val="Calibri"/>
      <family val="2"/>
      <scheme val="minor"/>
    </font>
    <font>
      <sz val="12"/>
      <color indexed="8"/>
      <name val="Calibri"/>
      <family val="2"/>
      <scheme val="minor"/>
    </font>
    <font>
      <sz val="12"/>
      <color indexed="10"/>
      <name val="Calibri"/>
      <family val="2"/>
      <scheme val="minor"/>
    </font>
    <font>
      <b/>
      <sz val="12"/>
      <color indexed="10"/>
      <name val="Calibri"/>
      <family val="2"/>
      <scheme val="minor"/>
    </font>
    <font>
      <sz val="12.25"/>
      <name val="Calibri"/>
      <family val="2"/>
      <scheme val="minor"/>
    </font>
    <font>
      <b/>
      <sz val="12.25"/>
      <name val="Calibri"/>
      <family val="2"/>
      <scheme val="minor"/>
    </font>
    <font>
      <b/>
      <sz val="12.25"/>
      <color rgb="FFFF0000"/>
      <name val="Calibri"/>
      <family val="2"/>
      <scheme val="minor"/>
    </font>
    <font>
      <b/>
      <sz val="12.25"/>
      <color theme="1"/>
      <name val="Calibri"/>
      <family val="2"/>
      <scheme val="minor"/>
    </font>
    <font>
      <sz val="12.25"/>
      <name val="Arial"/>
      <family val="2"/>
    </font>
    <font>
      <sz val="12.25"/>
      <color rgb="FFC00000"/>
      <name val="Calibri"/>
      <family val="2"/>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11">
    <xf numFmtId="0" fontId="0" fillId="0" borderId="0" applyNumberFormat="0" applyAlignment="0" applyProtection="0"/>
    <xf numFmtId="164" fontId="9"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168" fontId="9" fillId="0" borderId="0" applyFont="0" applyFill="0" applyBorder="0" applyAlignment="0" applyProtection="0"/>
    <xf numFmtId="43" fontId="9" fillId="0" borderId="0" applyFont="0" applyFill="0" applyBorder="0" applyAlignment="0" applyProtection="0"/>
  </cellStyleXfs>
  <cellXfs count="245">
    <xf numFmtId="0" fontId="0" fillId="0" borderId="0" xfId="0"/>
    <xf numFmtId="0" fontId="2" fillId="0" borderId="0" xfId="2" applyFont="1" applyFill="1"/>
    <xf numFmtId="0" fontId="2" fillId="2" borderId="0" xfId="2" applyFont="1" applyFill="1"/>
    <xf numFmtId="0" fontId="2" fillId="0" borderId="0" xfId="2" applyFont="1" applyFill="1" applyAlignment="1">
      <alignment horizontal="center"/>
    </xf>
    <xf numFmtId="0" fontId="5" fillId="0" borderId="0" xfId="2" applyFont="1" applyFill="1" applyAlignment="1">
      <alignment horizontal="right" wrapText="1"/>
    </xf>
    <xf numFmtId="15" fontId="4"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8" fillId="0" borderId="5" xfId="2" applyFont="1" applyFill="1" applyBorder="1"/>
    <xf numFmtId="0" fontId="8" fillId="0" borderId="7" xfId="2" applyFont="1" applyFill="1" applyBorder="1"/>
    <xf numFmtId="0" fontId="2" fillId="0" borderId="1" xfId="2" applyFont="1" applyFill="1" applyBorder="1"/>
    <xf numFmtId="0" fontId="4" fillId="0" borderId="5" xfId="2" applyFont="1" applyFill="1" applyBorder="1" applyAlignment="1">
      <alignment horizontal="center"/>
    </xf>
    <xf numFmtId="2" fontId="10" fillId="0" borderId="0" xfId="1" applyNumberFormat="1" applyFont="1" applyFill="1" applyBorder="1" applyAlignment="1">
      <alignment vertical="top" wrapText="1"/>
    </xf>
    <xf numFmtId="41" fontId="11" fillId="0" borderId="5" xfId="1" applyNumberFormat="1" applyFont="1" applyFill="1" applyBorder="1" applyAlignment="1">
      <alignment horizontal="right"/>
    </xf>
    <xf numFmtId="0" fontId="12" fillId="0" borderId="5" xfId="2" applyFont="1" applyFill="1" applyBorder="1"/>
    <xf numFmtId="0" fontId="12" fillId="0" borderId="5" xfId="2" applyFont="1" applyFill="1" applyBorder="1" applyAlignment="1">
      <alignment horizontal="center"/>
    </xf>
    <xf numFmtId="2" fontId="13" fillId="0" borderId="0" xfId="1" applyNumberFormat="1" applyFont="1" applyFill="1" applyBorder="1" applyAlignment="1">
      <alignment horizontal="left" vertical="top" wrapText="1"/>
    </xf>
    <xf numFmtId="41" fontId="14" fillId="0" borderId="5" xfId="1" applyNumberFormat="1" applyFont="1" applyFill="1" applyBorder="1"/>
    <xf numFmtId="164" fontId="14" fillId="0" borderId="5" xfId="1" applyFont="1" applyFill="1" applyBorder="1"/>
    <xf numFmtId="43" fontId="2" fillId="2" borderId="0" xfId="2" applyNumberFormat="1" applyFont="1" applyFill="1"/>
    <xf numFmtId="164" fontId="12" fillId="0" borderId="0" xfId="1" applyFont="1" applyFill="1"/>
    <xf numFmtId="41" fontId="14" fillId="0" borderId="5" xfId="1" applyNumberFormat="1" applyFont="1" applyFill="1" applyBorder="1" applyAlignment="1">
      <alignment vertical="top"/>
    </xf>
    <xf numFmtId="164" fontId="14" fillId="0" borderId="5" xfId="1" applyFont="1" applyFill="1" applyBorder="1" applyAlignment="1">
      <alignment vertical="top"/>
    </xf>
    <xf numFmtId="2" fontId="15" fillId="0" borderId="0" xfId="1" applyNumberFormat="1" applyFont="1" applyFill="1" applyBorder="1" applyAlignment="1">
      <alignment horizontal="left" vertical="top" wrapText="1" indent="1"/>
    </xf>
    <xf numFmtId="2" fontId="13" fillId="0" borderId="0" xfId="1" applyNumberFormat="1" applyFont="1" applyFill="1" applyBorder="1" applyAlignment="1">
      <alignment horizontal="left" vertical="top" wrapText="1" indent="2"/>
    </xf>
    <xf numFmtId="165" fontId="14" fillId="0" borderId="5" xfId="1" applyNumberFormat="1" applyFont="1" applyFill="1" applyBorder="1"/>
    <xf numFmtId="2" fontId="13" fillId="0" borderId="0" xfId="1" applyNumberFormat="1" applyFont="1" applyFill="1" applyBorder="1" applyAlignment="1">
      <alignment vertical="top" wrapText="1"/>
    </xf>
    <xf numFmtId="2" fontId="11" fillId="0" borderId="0" xfId="1" applyNumberFormat="1" applyFont="1" applyFill="1" applyBorder="1" applyAlignment="1">
      <alignment vertical="top" wrapText="1"/>
    </xf>
    <xf numFmtId="164" fontId="4" fillId="0" borderId="1" xfId="1" applyFont="1" applyFill="1" applyBorder="1" applyAlignment="1">
      <alignment horizontal="right"/>
    </xf>
    <xf numFmtId="41" fontId="4" fillId="0" borderId="5" xfId="1" applyNumberFormat="1" applyFont="1" applyFill="1" applyBorder="1" applyAlignment="1">
      <alignment horizontal="right"/>
    </xf>
    <xf numFmtId="164" fontId="4" fillId="0" borderId="5" xfId="1" applyFont="1" applyFill="1" applyBorder="1" applyAlignment="1">
      <alignment horizontal="right"/>
    </xf>
    <xf numFmtId="164" fontId="11" fillId="0" borderId="5" xfId="1" applyFont="1" applyFill="1" applyBorder="1" applyAlignment="1">
      <alignment horizontal="right"/>
    </xf>
    <xf numFmtId="41" fontId="14" fillId="0" borderId="6" xfId="1" applyNumberFormat="1" applyFont="1" applyFill="1" applyBorder="1"/>
    <xf numFmtId="164" fontId="14" fillId="0" borderId="6" xfId="1" applyFont="1" applyFill="1" applyBorder="1"/>
    <xf numFmtId="2" fontId="16" fillId="0" borderId="0" xfId="1" applyNumberFormat="1" applyFont="1" applyFill="1" applyBorder="1" applyAlignment="1">
      <alignment horizontal="center" vertical="top" wrapText="1"/>
    </xf>
    <xf numFmtId="2" fontId="11" fillId="0" borderId="0" xfId="1" applyNumberFormat="1" applyFont="1" applyFill="1" applyBorder="1" applyAlignment="1">
      <alignment horizontal="left" vertical="top" wrapText="1"/>
    </xf>
    <xf numFmtId="41" fontId="4" fillId="0" borderId="8" xfId="1" applyNumberFormat="1" applyFont="1" applyFill="1" applyBorder="1" applyAlignment="1">
      <alignment horizontal="right"/>
    </xf>
    <xf numFmtId="41" fontId="13" fillId="0" borderId="5" xfId="1" applyNumberFormat="1" applyFont="1" applyFill="1" applyBorder="1"/>
    <xf numFmtId="164" fontId="13" fillId="0" borderId="5" xfId="1" applyFont="1" applyFill="1" applyBorder="1"/>
    <xf numFmtId="41" fontId="13" fillId="0" borderId="5" xfId="0" applyNumberFormat="1" applyFont="1" applyFill="1" applyBorder="1"/>
    <xf numFmtId="43" fontId="1" fillId="2" borderId="0" xfId="2" applyNumberFormat="1" applyFont="1" applyFill="1"/>
    <xf numFmtId="0" fontId="1" fillId="2" borderId="0" xfId="2" applyFont="1" applyFill="1"/>
    <xf numFmtId="41" fontId="1" fillId="2" borderId="0" xfId="2" applyNumberFormat="1" applyFont="1" applyFill="1"/>
    <xf numFmtId="41" fontId="4" fillId="0" borderId="1" xfId="1" applyNumberFormat="1" applyFont="1" applyFill="1" applyBorder="1" applyAlignment="1">
      <alignment horizontal="right"/>
    </xf>
    <xf numFmtId="41" fontId="17" fillId="0" borderId="1" xfId="1" applyNumberFormat="1" applyFont="1" applyFill="1" applyBorder="1"/>
    <xf numFmtId="165" fontId="12" fillId="0" borderId="5" xfId="1" applyNumberFormat="1" applyFont="1" applyFill="1" applyBorder="1" applyAlignment="1">
      <alignment horizontal="right"/>
    </xf>
    <xf numFmtId="164" fontId="12" fillId="0" borderId="5" xfId="1" applyFont="1" applyFill="1" applyBorder="1" applyAlignment="1">
      <alignment horizontal="right"/>
    </xf>
    <xf numFmtId="41" fontId="12" fillId="0" borderId="5" xfId="1" applyNumberFormat="1" applyFont="1" applyFill="1" applyBorder="1" applyAlignment="1">
      <alignment horizontal="right"/>
    </xf>
    <xf numFmtId="0" fontId="10" fillId="0" borderId="0" xfId="0" applyFont="1" applyFill="1" applyAlignment="1">
      <alignment vertical="top" wrapText="1"/>
    </xf>
    <xf numFmtId="0" fontId="18" fillId="0" borderId="5" xfId="2" applyFont="1" applyFill="1" applyBorder="1"/>
    <xf numFmtId="0" fontId="13" fillId="0" borderId="0" xfId="0" applyFont="1" applyFill="1" applyAlignment="1">
      <alignment horizontal="left" vertical="top" wrapText="1" indent="2"/>
    </xf>
    <xf numFmtId="2" fontId="13" fillId="0" borderId="0" xfId="1" applyNumberFormat="1" applyFont="1" applyFill="1" applyBorder="1" applyAlignment="1">
      <alignment horizontal="left" vertical="top" wrapText="1" indent="4"/>
    </xf>
    <xf numFmtId="166" fontId="1" fillId="2" borderId="0" xfId="2" applyNumberFormat="1" applyFont="1" applyFill="1"/>
    <xf numFmtId="41" fontId="4" fillId="0" borderId="6" xfId="1" applyNumberFormat="1" applyFont="1" applyFill="1" applyBorder="1" applyAlignment="1">
      <alignment horizontal="right"/>
    </xf>
    <xf numFmtId="164" fontId="4" fillId="0" borderId="6" xfId="1" applyFont="1" applyFill="1" applyBorder="1" applyAlignment="1">
      <alignment horizontal="right"/>
    </xf>
    <xf numFmtId="0" fontId="12" fillId="0" borderId="6" xfId="2" applyFont="1" applyFill="1" applyBorder="1"/>
    <xf numFmtId="0" fontId="12" fillId="0" borderId="9" xfId="2" applyFont="1" applyFill="1" applyBorder="1"/>
    <xf numFmtId="0" fontId="12" fillId="0" borderId="10" xfId="2" applyFont="1" applyFill="1" applyBorder="1"/>
    <xf numFmtId="0" fontId="19" fillId="2" borderId="0" xfId="2" applyFont="1" applyFill="1"/>
    <xf numFmtId="41" fontId="19" fillId="2" borderId="0" xfId="2" applyNumberFormat="1" applyFont="1" applyFill="1"/>
    <xf numFmtId="43" fontId="19" fillId="2" borderId="0" xfId="2" applyNumberFormat="1" applyFont="1" applyFill="1"/>
    <xf numFmtId="0" fontId="22" fillId="0" borderId="0" xfId="4" applyFont="1" applyFill="1" applyAlignment="1">
      <alignment vertical="center"/>
    </xf>
    <xf numFmtId="0" fontId="7" fillId="0" borderId="0" xfId="4" applyFont="1" applyFill="1" applyAlignment="1">
      <alignment vertical="center"/>
    </xf>
    <xf numFmtId="0" fontId="23" fillId="0" borderId="0" xfId="4" applyFont="1" applyFill="1" applyAlignment="1">
      <alignment vertical="center"/>
    </xf>
    <xf numFmtId="0" fontId="1" fillId="0" borderId="0" xfId="4" applyFont="1" applyFill="1"/>
    <xf numFmtId="0" fontId="4" fillId="0" borderId="0" xfId="4" applyFont="1" applyFill="1" applyAlignment="1">
      <alignment vertical="center"/>
    </xf>
    <xf numFmtId="0" fontId="3" fillId="0" borderId="0" xfId="4" applyFont="1" applyFill="1" applyAlignment="1">
      <alignment vertical="center"/>
    </xf>
    <xf numFmtId="43" fontId="3" fillId="0" borderId="0" xfId="4" applyNumberFormat="1" applyFont="1" applyFill="1" applyAlignment="1">
      <alignment vertical="center"/>
    </xf>
    <xf numFmtId="0" fontId="1" fillId="0" borderId="0" xfId="4" applyFont="1" applyFill="1" applyAlignment="1">
      <alignment wrapText="1"/>
    </xf>
    <xf numFmtId="0" fontId="5" fillId="0" borderId="9" xfId="5" applyFont="1" applyFill="1" applyBorder="1" applyAlignment="1">
      <alignment horizontal="right" wrapText="1"/>
    </xf>
    <xf numFmtId="0" fontId="4" fillId="0" borderId="3" xfId="4" applyFont="1" applyFill="1" applyBorder="1" applyAlignment="1">
      <alignment horizontal="center"/>
    </xf>
    <xf numFmtId="0" fontId="4" fillId="0" borderId="2" xfId="4" applyFont="1" applyFill="1" applyBorder="1" applyAlignment="1">
      <alignment horizontal="center"/>
    </xf>
    <xf numFmtId="15" fontId="3" fillId="0" borderId="2" xfId="4" applyNumberFormat="1" applyFont="1" applyFill="1" applyBorder="1" applyAlignment="1">
      <alignment horizontal="center" vertical="center"/>
    </xf>
    <xf numFmtId="15" fontId="3" fillId="0" borderId="2" xfId="4" applyNumberFormat="1" applyFont="1" applyFill="1" applyBorder="1" applyAlignment="1">
      <alignment horizontal="center" vertical="center" wrapText="1"/>
    </xf>
    <xf numFmtId="0" fontId="3" fillId="0" borderId="6" xfId="4" applyFont="1" applyFill="1" applyBorder="1" applyAlignment="1">
      <alignment horizontal="center" vertical="center"/>
    </xf>
    <xf numFmtId="0" fontId="3" fillId="0" borderId="6" xfId="4" applyFont="1" applyFill="1" applyBorder="1" applyAlignment="1">
      <alignment horizontal="center" vertical="center" wrapText="1"/>
    </xf>
    <xf numFmtId="0" fontId="12" fillId="0" borderId="1" xfId="4" applyFont="1" applyFill="1" applyBorder="1"/>
    <xf numFmtId="0" fontId="12" fillId="0" borderId="1" xfId="4" applyFont="1" applyFill="1" applyBorder="1" applyAlignment="1">
      <alignment wrapText="1"/>
    </xf>
    <xf numFmtId="0" fontId="24" fillId="0" borderId="5" xfId="4" applyFont="1" applyFill="1" applyBorder="1" applyAlignment="1">
      <alignment horizontal="center" vertical="top"/>
    </xf>
    <xf numFmtId="0" fontId="6" fillId="0" borderId="5" xfId="4" applyFont="1" applyFill="1" applyBorder="1" applyAlignment="1">
      <alignment horizontal="left" vertical="top" wrapText="1" indent="1"/>
    </xf>
    <xf numFmtId="0" fontId="4" fillId="0" borderId="5" xfId="4" applyFont="1" applyFill="1" applyBorder="1" applyAlignment="1">
      <alignment horizontal="left" vertical="top" wrapText="1" indent="1"/>
    </xf>
    <xf numFmtId="0" fontId="24" fillId="0" borderId="5" xfId="4" applyFont="1" applyFill="1" applyBorder="1" applyAlignment="1">
      <alignment horizontal="left" vertical="top" wrapText="1" indent="1"/>
    </xf>
    <xf numFmtId="41" fontId="24" fillId="0" borderId="5" xfId="4" applyNumberFormat="1" applyFont="1" applyFill="1" applyBorder="1" applyAlignment="1">
      <alignment horizontal="left" vertical="top" wrapText="1" indent="1"/>
    </xf>
    <xf numFmtId="41" fontId="25" fillId="0" borderId="5" xfId="1" applyNumberFormat="1" applyFont="1" applyFill="1" applyBorder="1" applyAlignment="1">
      <alignment vertical="top"/>
    </xf>
    <xf numFmtId="165" fontId="25" fillId="0" borderId="5" xfId="6" applyNumberFormat="1" applyFont="1" applyFill="1" applyBorder="1" applyAlignment="1">
      <alignment vertical="top"/>
    </xf>
    <xf numFmtId="41" fontId="25" fillId="0" borderId="5" xfId="6" applyNumberFormat="1" applyFont="1" applyFill="1" applyBorder="1" applyAlignment="1">
      <alignment vertical="top"/>
    </xf>
    <xf numFmtId="41" fontId="1" fillId="0" borderId="0" xfId="4" applyNumberFormat="1" applyFont="1" applyFill="1"/>
    <xf numFmtId="41" fontId="6" fillId="0" borderId="2" xfId="6" applyNumberFormat="1" applyFont="1" applyFill="1" applyBorder="1" applyAlignment="1">
      <alignment vertical="top" wrapText="1"/>
    </xf>
    <xf numFmtId="41" fontId="6" fillId="0" borderId="5" xfId="4" applyNumberFormat="1" applyFont="1" applyFill="1" applyBorder="1" applyAlignment="1">
      <alignment horizontal="left" vertical="top" wrapText="1" indent="1"/>
    </xf>
    <xf numFmtId="164" fontId="25" fillId="0" borderId="5" xfId="1" applyFont="1" applyFill="1" applyBorder="1" applyAlignment="1">
      <alignment vertical="top"/>
    </xf>
    <xf numFmtId="165" fontId="26" fillId="0" borderId="2" xfId="6" applyNumberFormat="1" applyFont="1" applyFill="1" applyBorder="1" applyAlignment="1">
      <alignment vertical="top"/>
    </xf>
    <xf numFmtId="41" fontId="6" fillId="0" borderId="5" xfId="6" applyNumberFormat="1" applyFont="1" applyFill="1" applyBorder="1" applyAlignment="1">
      <alignment vertical="top" wrapText="1"/>
    </xf>
    <xf numFmtId="164" fontId="6" fillId="0" borderId="1" xfId="6" applyNumberFormat="1" applyFont="1" applyFill="1" applyBorder="1" applyAlignment="1">
      <alignment vertical="top" wrapText="1"/>
    </xf>
    <xf numFmtId="164" fontId="24" fillId="0" borderId="5" xfId="1" applyFont="1" applyFill="1" applyBorder="1" applyAlignment="1">
      <alignment horizontal="left" vertical="top" wrapText="1" indent="1"/>
    </xf>
    <xf numFmtId="41" fontId="24" fillId="0" borderId="6" xfId="4" applyNumberFormat="1" applyFont="1" applyFill="1" applyBorder="1" applyAlignment="1">
      <alignment horizontal="left" vertical="top" wrapText="1" indent="1"/>
    </xf>
    <xf numFmtId="41" fontId="26" fillId="0" borderId="1" xfId="6" applyNumberFormat="1" applyFont="1" applyFill="1" applyBorder="1" applyAlignment="1">
      <alignment vertical="top"/>
    </xf>
    <xf numFmtId="166" fontId="25" fillId="0" borderId="5" xfId="6" applyNumberFormat="1" applyFont="1" applyFill="1" applyBorder="1" applyAlignment="1">
      <alignment vertical="top"/>
    </xf>
    <xf numFmtId="41" fontId="26" fillId="0" borderId="2" xfId="6" applyNumberFormat="1" applyFont="1" applyFill="1" applyBorder="1" applyAlignment="1">
      <alignment vertical="top"/>
    </xf>
    <xf numFmtId="41" fontId="25" fillId="0" borderId="1" xfId="6" applyNumberFormat="1" applyFont="1" applyFill="1" applyBorder="1" applyAlignment="1">
      <alignment vertical="top"/>
    </xf>
    <xf numFmtId="0" fontId="24" fillId="0" borderId="5" xfId="4" applyFont="1" applyFill="1" applyBorder="1" applyAlignment="1">
      <alignment horizontal="justify" vertical="top" wrapText="1"/>
    </xf>
    <xf numFmtId="0" fontId="24" fillId="0" borderId="5" xfId="4" applyFont="1" applyFill="1" applyBorder="1" applyAlignment="1">
      <alignment horizontal="left" vertical="top" wrapText="1"/>
    </xf>
    <xf numFmtId="37" fontId="24" fillId="0" borderId="5" xfId="1" applyNumberFormat="1" applyFont="1" applyFill="1" applyBorder="1" applyAlignment="1">
      <alignment horizontal="right" vertical="top" wrapText="1"/>
    </xf>
    <xf numFmtId="164" fontId="24" fillId="0" borderId="5" xfId="1" applyFont="1" applyFill="1" applyBorder="1" applyAlignment="1">
      <alignment horizontal="left" vertical="top" wrapText="1"/>
    </xf>
    <xf numFmtId="41" fontId="6" fillId="0" borderId="2" xfId="4" applyNumberFormat="1" applyFont="1" applyFill="1" applyBorder="1" applyAlignment="1">
      <alignment horizontal="left" vertical="top" wrapText="1" indent="1"/>
    </xf>
    <xf numFmtId="0" fontId="24" fillId="0" borderId="1" xfId="4" applyFont="1" applyFill="1" applyBorder="1" applyAlignment="1">
      <alignment horizontal="left" vertical="top" wrapText="1" indent="1"/>
    </xf>
    <xf numFmtId="41" fontId="24" fillId="0" borderId="1" xfId="4" applyNumberFormat="1" applyFont="1" applyFill="1" applyBorder="1" applyAlignment="1">
      <alignment horizontal="left" vertical="top" wrapText="1" indent="1"/>
    </xf>
    <xf numFmtId="0" fontId="24" fillId="0" borderId="6" xfId="4" applyFont="1" applyFill="1" applyBorder="1" applyAlignment="1">
      <alignment horizontal="left" vertical="top" wrapText="1" indent="1"/>
    </xf>
    <xf numFmtId="0" fontId="24" fillId="0" borderId="1" xfId="4" applyFont="1" applyFill="1" applyBorder="1" applyAlignment="1">
      <alignment horizontal="center" vertical="top"/>
    </xf>
    <xf numFmtId="41" fontId="25" fillId="0" borderId="5" xfId="4" applyNumberFormat="1" applyFont="1" applyFill="1" applyBorder="1" applyAlignment="1">
      <alignment horizontal="left" vertical="top" wrapText="1" indent="1"/>
    </xf>
    <xf numFmtId="41" fontId="25" fillId="0" borderId="5" xfId="6" applyNumberFormat="1" applyFont="1" applyFill="1" applyBorder="1" applyAlignment="1">
      <alignment horizontal="right" vertical="top"/>
    </xf>
    <xf numFmtId="0" fontId="24" fillId="0" borderId="5" xfId="4" applyFont="1" applyFill="1" applyBorder="1" applyAlignment="1">
      <alignment horizontal="center" vertical="top" wrapText="1"/>
    </xf>
    <xf numFmtId="166" fontId="24" fillId="0" borderId="5" xfId="4" applyNumberFormat="1" applyFont="1" applyFill="1" applyBorder="1" applyAlignment="1">
      <alignment horizontal="left" vertical="top" wrapText="1" indent="1"/>
    </xf>
    <xf numFmtId="43" fontId="25" fillId="0" borderId="5" xfId="6" applyFont="1" applyFill="1" applyBorder="1" applyAlignment="1">
      <alignment vertical="top" wrapText="1"/>
    </xf>
    <xf numFmtId="0" fontId="24" fillId="0" borderId="6" xfId="4" applyFont="1" applyFill="1" applyBorder="1" applyAlignment="1">
      <alignment horizontal="center" vertical="top"/>
    </xf>
    <xf numFmtId="0" fontId="24" fillId="0" borderId="6" xfId="4" applyFont="1" applyFill="1" applyBorder="1" applyAlignment="1">
      <alignment horizontal="left" wrapText="1" indent="1"/>
    </xf>
    <xf numFmtId="0" fontId="12" fillId="0" borderId="6" xfId="4" applyFont="1" applyFill="1" applyBorder="1" applyAlignment="1">
      <alignment horizontal="left" wrapText="1" indent="1"/>
    </xf>
    <xf numFmtId="165" fontId="12" fillId="0" borderId="6" xfId="4" applyNumberFormat="1" applyFont="1" applyFill="1" applyBorder="1" applyAlignment="1">
      <alignment horizontal="left" wrapText="1" indent="1"/>
    </xf>
    <xf numFmtId="165" fontId="13" fillId="0" borderId="6" xfId="6" applyNumberFormat="1" applyFont="1" applyFill="1" applyBorder="1" applyAlignment="1">
      <alignment vertical="top" wrapText="1"/>
    </xf>
    <xf numFmtId="0" fontId="24" fillId="0" borderId="0" xfId="4" applyFont="1" applyFill="1" applyBorder="1" applyAlignment="1">
      <alignment horizontal="left" vertical="top"/>
    </xf>
    <xf numFmtId="0" fontId="24" fillId="0" borderId="0" xfId="4" applyFont="1" applyFill="1" applyBorder="1" applyAlignment="1">
      <alignment horizontal="left" wrapText="1" indent="1"/>
    </xf>
    <xf numFmtId="0" fontId="12" fillId="0" borderId="0" xfId="4" applyFont="1" applyFill="1" applyBorder="1" applyAlignment="1">
      <alignment horizontal="left" wrapText="1" indent="1"/>
    </xf>
    <xf numFmtId="165" fontId="12" fillId="0" borderId="0" xfId="4" applyNumberFormat="1" applyFont="1" applyFill="1" applyBorder="1" applyAlignment="1">
      <alignment horizontal="left" wrapText="1" indent="1"/>
    </xf>
    <xf numFmtId="165" fontId="13" fillId="0" borderId="0" xfId="6" applyNumberFormat="1" applyFont="1" applyFill="1" applyBorder="1" applyAlignment="1">
      <alignment vertical="top" wrapText="1"/>
    </xf>
    <xf numFmtId="43" fontId="13" fillId="0" borderId="0" xfId="6" applyNumberFormat="1" applyFont="1" applyFill="1" applyBorder="1" applyAlignment="1">
      <alignment vertical="top" wrapText="1"/>
    </xf>
    <xf numFmtId="2" fontId="1" fillId="0" borderId="0" xfId="4" applyNumberFormat="1" applyFont="1" applyFill="1" applyAlignment="1">
      <alignment wrapText="1"/>
    </xf>
    <xf numFmtId="167" fontId="1" fillId="0" borderId="0" xfId="4" applyNumberFormat="1" applyFont="1" applyFill="1" applyAlignment="1">
      <alignment wrapText="1"/>
    </xf>
    <xf numFmtId="167" fontId="1" fillId="0" borderId="0" xfId="1" applyNumberFormat="1" applyFont="1" applyFill="1" applyAlignment="1">
      <alignment wrapText="1"/>
    </xf>
    <xf numFmtId="43" fontId="1" fillId="0" borderId="0" xfId="4" applyNumberFormat="1" applyFont="1" applyFill="1" applyAlignment="1">
      <alignment wrapText="1"/>
    </xf>
    <xf numFmtId="164" fontId="1" fillId="0" borderId="0" xfId="1" applyFont="1" applyFill="1" applyAlignment="1">
      <alignment wrapText="1"/>
    </xf>
    <xf numFmtId="41" fontId="1" fillId="0" borderId="0" xfId="4" applyNumberFormat="1" applyFont="1" applyFill="1" applyAlignment="1">
      <alignment wrapText="1"/>
    </xf>
    <xf numFmtId="0" fontId="27" fillId="0" borderId="0" xfId="0" applyFont="1"/>
    <xf numFmtId="0" fontId="27" fillId="0" borderId="0" xfId="0" applyFont="1" applyFill="1"/>
    <xf numFmtId="0" fontId="28" fillId="0" borderId="0" xfId="0" applyFont="1"/>
    <xf numFmtId="15" fontId="28" fillId="0" borderId="0" xfId="7" applyNumberFormat="1" applyFont="1" applyFill="1" applyBorder="1" applyAlignment="1">
      <alignment horizontal="left" vertical="top"/>
    </xf>
    <xf numFmtId="15" fontId="28" fillId="0" borderId="0" xfId="7" applyNumberFormat="1" applyFont="1" applyFill="1" applyBorder="1" applyAlignment="1">
      <alignment vertical="top"/>
    </xf>
    <xf numFmtId="0" fontId="29" fillId="0" borderId="0" xfId="0" applyFont="1" applyFill="1" applyAlignment="1">
      <alignment horizontal="right"/>
    </xf>
    <xf numFmtId="0" fontId="11" fillId="0" borderId="1" xfId="8" applyFont="1" applyFill="1" applyBorder="1" applyAlignment="1">
      <alignment horizontal="left"/>
    </xf>
    <xf numFmtId="0" fontId="12" fillId="0" borderId="12" xfId="8" applyFont="1" applyFill="1" applyBorder="1"/>
    <xf numFmtId="0" fontId="12" fillId="0" borderId="5" xfId="8" applyFont="1" applyFill="1" applyBorder="1"/>
    <xf numFmtId="0" fontId="13" fillId="0" borderId="5" xfId="0" applyFont="1" applyFill="1" applyBorder="1"/>
    <xf numFmtId="0" fontId="30" fillId="0" borderId="5" xfId="8" applyFont="1" applyFill="1" applyBorder="1" applyAlignment="1">
      <alignment horizontal="left" vertical="top" wrapText="1"/>
    </xf>
    <xf numFmtId="37" fontId="11" fillId="0" borderId="12" xfId="1" applyNumberFormat="1" applyFont="1" applyFill="1" applyBorder="1" applyAlignment="1">
      <alignment horizontal="right" vertical="top" wrapText="1"/>
    </xf>
    <xf numFmtId="37" fontId="11" fillId="0" borderId="5" xfId="1" applyNumberFormat="1" applyFont="1" applyFill="1" applyBorder="1" applyAlignment="1">
      <alignment horizontal="right" vertical="top" wrapText="1"/>
    </xf>
    <xf numFmtId="165" fontId="11" fillId="0" borderId="5" xfId="7" applyNumberFormat="1" applyFont="1" applyFill="1" applyBorder="1" applyAlignment="1">
      <alignment horizontal="right" vertical="top"/>
    </xf>
    <xf numFmtId="37" fontId="11" fillId="0" borderId="5" xfId="1" applyNumberFormat="1" applyFont="1" applyFill="1" applyBorder="1"/>
    <xf numFmtId="0" fontId="31" fillId="0" borderId="5" xfId="8" applyFont="1" applyFill="1" applyBorder="1" applyAlignment="1">
      <alignment horizontal="left" vertical="top" wrapText="1"/>
    </xf>
    <xf numFmtId="37" fontId="13" fillId="0" borderId="12" xfId="1" applyNumberFormat="1" applyFont="1" applyFill="1" applyBorder="1" applyAlignment="1">
      <alignment horizontal="right" vertical="top" wrapText="1"/>
    </xf>
    <xf numFmtId="37" fontId="13" fillId="0" borderId="5" xfId="1" applyNumberFormat="1" applyFont="1" applyFill="1" applyBorder="1" applyAlignment="1">
      <alignment horizontal="right" vertical="top" wrapText="1"/>
    </xf>
    <xf numFmtId="165" fontId="32" fillId="0" borderId="5" xfId="7" applyNumberFormat="1" applyFont="1" applyFill="1" applyBorder="1" applyAlignment="1">
      <alignment horizontal="right" vertical="top" wrapText="1"/>
    </xf>
    <xf numFmtId="37" fontId="13" fillId="0" borderId="5" xfId="1" applyNumberFormat="1" applyFont="1" applyFill="1" applyBorder="1"/>
    <xf numFmtId="0" fontId="31" fillId="0" borderId="5" xfId="8" applyFont="1" applyFill="1" applyBorder="1" applyAlignment="1">
      <alignment horizontal="left" vertical="top" wrapText="1" indent="1"/>
    </xf>
    <xf numFmtId="165" fontId="12" fillId="0" borderId="5" xfId="7" applyNumberFormat="1" applyFont="1" applyFill="1" applyBorder="1" applyAlignment="1">
      <alignment horizontal="right" vertical="top" wrapText="1"/>
    </xf>
    <xf numFmtId="164" fontId="13" fillId="0" borderId="12" xfId="1" applyFont="1" applyFill="1" applyBorder="1" applyAlignment="1">
      <alignment horizontal="right" vertical="top" wrapText="1"/>
    </xf>
    <xf numFmtId="164" fontId="13" fillId="0" borderId="5" xfId="1" applyFont="1" applyFill="1" applyBorder="1" applyAlignment="1">
      <alignment horizontal="right" vertical="top" wrapText="1"/>
    </xf>
    <xf numFmtId="37" fontId="31" fillId="0" borderId="5" xfId="8" quotePrefix="1" applyNumberFormat="1" applyFont="1" applyFill="1" applyBorder="1" applyAlignment="1">
      <alignment horizontal="left" vertical="top" wrapText="1" indent="1"/>
    </xf>
    <xf numFmtId="37" fontId="31" fillId="0" borderId="5" xfId="8" applyNumberFormat="1" applyFont="1" applyFill="1" applyBorder="1" applyAlignment="1">
      <alignment horizontal="left" vertical="top" wrapText="1" indent="1"/>
    </xf>
    <xf numFmtId="37" fontId="13" fillId="0" borderId="12" xfId="1" applyNumberFormat="1" applyFont="1" applyFill="1" applyBorder="1" applyAlignment="1">
      <alignment horizontal="right"/>
    </xf>
    <xf numFmtId="37" fontId="13" fillId="0" borderId="5" xfId="1" applyNumberFormat="1" applyFont="1" applyFill="1" applyBorder="1" applyAlignment="1">
      <alignment horizontal="right"/>
    </xf>
    <xf numFmtId="165" fontId="12" fillId="0" borderId="5" xfId="7" applyNumberFormat="1" applyFont="1" applyFill="1" applyBorder="1" applyAlignment="1">
      <alignment horizontal="right"/>
    </xf>
    <xf numFmtId="164" fontId="13" fillId="0" borderId="12" xfId="1" applyFont="1" applyFill="1" applyBorder="1" applyAlignment="1">
      <alignment horizontal="right"/>
    </xf>
    <xf numFmtId="164" fontId="13" fillId="0" borderId="5" xfId="1" applyFont="1" applyFill="1" applyBorder="1" applyAlignment="1">
      <alignment horizontal="right"/>
    </xf>
    <xf numFmtId="165" fontId="4" fillId="0" borderId="2" xfId="7" applyNumberFormat="1" applyFont="1" applyFill="1" applyBorder="1" applyAlignment="1">
      <alignment horizontal="right" vertical="top"/>
    </xf>
    <xf numFmtId="0" fontId="11" fillId="0" borderId="5" xfId="8" applyFont="1" applyFill="1" applyBorder="1" applyAlignment="1">
      <alignment horizontal="left" vertical="top"/>
    </xf>
    <xf numFmtId="0" fontId="12" fillId="0" borderId="5" xfId="8" applyFont="1" applyFill="1" applyBorder="1" applyAlignment="1">
      <alignment horizontal="left" vertical="top" indent="1"/>
    </xf>
    <xf numFmtId="165" fontId="4" fillId="0" borderId="2" xfId="7" applyNumberFormat="1" applyFont="1" applyFill="1" applyBorder="1" applyAlignment="1">
      <alignment horizontal="right"/>
    </xf>
    <xf numFmtId="164" fontId="4" fillId="0" borderId="2" xfId="1" applyFont="1" applyFill="1" applyBorder="1" applyAlignment="1">
      <alignment horizontal="right"/>
    </xf>
    <xf numFmtId="0" fontId="12" fillId="0" borderId="5" xfId="8" applyFont="1" applyFill="1" applyBorder="1" applyAlignment="1">
      <alignment horizontal="left" vertical="top"/>
    </xf>
    <xf numFmtId="37" fontId="12" fillId="0" borderId="12" xfId="1" applyNumberFormat="1" applyFont="1" applyFill="1" applyBorder="1"/>
    <xf numFmtId="37" fontId="12" fillId="0" borderId="5" xfId="1" applyNumberFormat="1" applyFont="1" applyFill="1" applyBorder="1"/>
    <xf numFmtId="165" fontId="4" fillId="0" borderId="8" xfId="7" applyNumberFormat="1" applyFont="1" applyFill="1" applyBorder="1" applyAlignment="1">
      <alignment horizontal="right" vertical="top"/>
    </xf>
    <xf numFmtId="164" fontId="4" fillId="0" borderId="8" xfId="1" applyFont="1" applyFill="1" applyBorder="1" applyAlignment="1">
      <alignment horizontal="right" vertical="top"/>
    </xf>
    <xf numFmtId="0" fontId="32" fillId="0" borderId="12" xfId="8" applyFont="1" applyFill="1" applyBorder="1" applyAlignment="1">
      <alignment horizontal="center" vertical="top" wrapText="1"/>
    </xf>
    <xf numFmtId="0" fontId="32" fillId="0" borderId="5" xfId="8" applyFont="1" applyFill="1" applyBorder="1" applyAlignment="1">
      <alignment horizontal="center" vertical="top" wrapText="1"/>
    </xf>
    <xf numFmtId="37" fontId="13" fillId="0" borderId="12" xfId="1" applyNumberFormat="1" applyFont="1" applyFill="1" applyBorder="1" applyAlignment="1">
      <alignment horizontal="right" vertical="top"/>
    </xf>
    <xf numFmtId="37" fontId="13" fillId="0" borderId="5" xfId="1" applyNumberFormat="1" applyFont="1" applyFill="1" applyBorder="1" applyAlignment="1">
      <alignment horizontal="right" vertical="top"/>
    </xf>
    <xf numFmtId="165" fontId="12" fillId="0" borderId="5" xfId="7" applyNumberFormat="1" applyFont="1" applyFill="1" applyBorder="1" applyAlignment="1">
      <alignment horizontal="right" vertical="top"/>
    </xf>
    <xf numFmtId="37" fontId="13" fillId="0" borderId="5" xfId="1" applyNumberFormat="1" applyFont="1" applyFill="1" applyBorder="1" applyAlignment="1">
      <alignment vertical="top"/>
    </xf>
    <xf numFmtId="37" fontId="11" fillId="0" borderId="8" xfId="7" applyNumberFormat="1" applyFont="1" applyFill="1" applyBorder="1" applyAlignment="1">
      <alignment horizontal="right" vertical="top"/>
    </xf>
    <xf numFmtId="0" fontId="33" fillId="0" borderId="5" xfId="8" applyFont="1" applyFill="1" applyBorder="1" applyAlignment="1">
      <alignment horizontal="center" vertical="top" wrapText="1"/>
    </xf>
    <xf numFmtId="165" fontId="4" fillId="0" borderId="5" xfId="7" applyNumberFormat="1" applyFont="1" applyFill="1" applyBorder="1" applyAlignment="1">
      <alignment horizontal="right" vertical="top" wrapText="1"/>
    </xf>
    <xf numFmtId="0" fontId="11" fillId="0" borderId="5" xfId="8" applyFont="1" applyFill="1" applyBorder="1" applyAlignment="1">
      <alignment horizontal="left"/>
    </xf>
    <xf numFmtId="164" fontId="13" fillId="0" borderId="5" xfId="1" applyFont="1" applyFill="1" applyBorder="1" applyAlignment="1">
      <alignment horizontal="right" vertical="top"/>
    </xf>
    <xf numFmtId="165" fontId="13" fillId="0" borderId="5" xfId="7" applyNumberFormat="1" applyFont="1" applyFill="1" applyBorder="1" applyAlignment="1">
      <alignment horizontal="right" vertical="top"/>
    </xf>
    <xf numFmtId="37" fontId="13" fillId="0" borderId="5" xfId="8" applyNumberFormat="1" applyFont="1" applyFill="1" applyBorder="1" applyAlignment="1">
      <alignment horizontal="right" vertical="top" wrapText="1"/>
    </xf>
    <xf numFmtId="165" fontId="11" fillId="0" borderId="8" xfId="7" applyNumberFormat="1" applyFont="1" applyFill="1" applyBorder="1" applyAlignment="1">
      <alignment horizontal="right" vertical="top"/>
    </xf>
    <xf numFmtId="0" fontId="31" fillId="0" borderId="5" xfId="8" applyFont="1" applyFill="1" applyBorder="1" applyAlignment="1">
      <alignment horizontal="left" vertical="top"/>
    </xf>
    <xf numFmtId="37" fontId="11" fillId="0" borderId="8" xfId="9" applyNumberFormat="1" applyFont="1" applyFill="1" applyBorder="1" applyAlignment="1">
      <alignment horizontal="right"/>
    </xf>
    <xf numFmtId="164" fontId="11" fillId="0" borderId="8" xfId="1" applyFont="1" applyFill="1" applyBorder="1" applyAlignment="1">
      <alignment horizontal="right" vertical="top"/>
    </xf>
    <xf numFmtId="37" fontId="11" fillId="0" borderId="5" xfId="9" applyNumberFormat="1" applyFont="1" applyFill="1" applyBorder="1" applyAlignment="1">
      <alignment horizontal="right"/>
    </xf>
    <xf numFmtId="164" fontId="11" fillId="0" borderId="5" xfId="1" applyFont="1" applyFill="1" applyBorder="1" applyAlignment="1">
      <alignment horizontal="right" vertical="top"/>
    </xf>
    <xf numFmtId="37" fontId="13" fillId="0" borderId="5" xfId="8" applyNumberFormat="1" applyFont="1" applyFill="1" applyBorder="1" applyAlignment="1">
      <alignment horizontal="right"/>
    </xf>
    <xf numFmtId="0" fontId="31" fillId="0" borderId="5" xfId="8" quotePrefix="1" applyFont="1" applyFill="1" applyBorder="1" applyAlignment="1">
      <alignment horizontal="left" vertical="top" wrapText="1"/>
    </xf>
    <xf numFmtId="164" fontId="13" fillId="0" borderId="6" xfId="1" applyFont="1" applyFill="1" applyBorder="1" applyAlignment="1">
      <alignment horizontal="right" vertical="top" wrapText="1"/>
    </xf>
    <xf numFmtId="164" fontId="13" fillId="0" borderId="6" xfId="1" quotePrefix="1" applyFont="1" applyFill="1" applyBorder="1" applyAlignment="1">
      <alignment horizontal="right" vertical="top" wrapText="1"/>
    </xf>
    <xf numFmtId="0" fontId="11" fillId="0" borderId="13" xfId="8" applyFont="1" applyFill="1" applyBorder="1" applyAlignment="1">
      <alignment horizontal="left"/>
    </xf>
    <xf numFmtId="37" fontId="11" fillId="0" borderId="14" xfId="9" applyNumberFormat="1" applyFont="1" applyFill="1" applyBorder="1" applyAlignment="1">
      <alignment horizontal="right" vertical="top" wrapText="1"/>
    </xf>
    <xf numFmtId="37" fontId="11" fillId="0" borderId="13" xfId="9" applyNumberFormat="1" applyFont="1" applyFill="1" applyBorder="1" applyAlignment="1">
      <alignment horizontal="right" vertical="top" wrapText="1"/>
    </xf>
    <xf numFmtId="0" fontId="27" fillId="0" borderId="0" xfId="0" applyFont="1" applyAlignment="1">
      <alignment horizontal="right"/>
    </xf>
    <xf numFmtId="43" fontId="27" fillId="0" borderId="0" xfId="0" applyNumberFormat="1" applyFont="1" applyAlignment="1">
      <alignment horizontal="right"/>
    </xf>
    <xf numFmtId="43" fontId="27" fillId="0" borderId="0" xfId="0" applyNumberFormat="1" applyFont="1" applyFill="1" applyAlignment="1">
      <alignment horizontal="right"/>
    </xf>
    <xf numFmtId="41" fontId="27" fillId="0" borderId="0" xfId="0" applyNumberFormat="1" applyFont="1"/>
    <xf numFmtId="41" fontId="27" fillId="0" borderId="0" xfId="0" applyNumberFormat="1" applyFont="1" applyFill="1"/>
    <xf numFmtId="0" fontId="34" fillId="2" borderId="0" xfId="0" applyFont="1" applyFill="1" applyAlignment="1">
      <alignment vertical="top"/>
    </xf>
    <xf numFmtId="0" fontId="35" fillId="2" borderId="0" xfId="0" applyFont="1" applyFill="1" applyAlignment="1">
      <alignment vertical="top"/>
    </xf>
    <xf numFmtId="0" fontId="34" fillId="0" borderId="0" xfId="0" applyFont="1" applyFill="1" applyAlignment="1">
      <alignment vertical="top"/>
    </xf>
    <xf numFmtId="0" fontId="37" fillId="0" borderId="0" xfId="0" applyFont="1" applyFill="1" applyAlignment="1">
      <alignment vertical="top"/>
    </xf>
    <xf numFmtId="0" fontId="34" fillId="0" borderId="0" xfId="0" quotePrefix="1" applyFont="1" applyFill="1" applyAlignment="1">
      <alignment vertical="top"/>
    </xf>
    <xf numFmtId="0" fontId="34" fillId="0" borderId="0" xfId="0" applyFont="1" applyFill="1" applyAlignment="1">
      <alignment horizontal="justify" vertical="top" wrapText="1"/>
    </xf>
    <xf numFmtId="0" fontId="35" fillId="0" borderId="0" xfId="0" quotePrefix="1" applyFont="1" applyFill="1" applyAlignment="1">
      <alignment vertical="top"/>
    </xf>
    <xf numFmtId="49" fontId="34" fillId="0" borderId="0" xfId="0" applyNumberFormat="1" applyFont="1" applyFill="1" applyAlignment="1">
      <alignment horizontal="justify" vertical="top" wrapText="1"/>
    </xf>
    <xf numFmtId="41" fontId="34" fillId="2" borderId="0" xfId="0" applyNumberFormat="1" applyFont="1" applyFill="1" applyAlignment="1">
      <alignment vertical="top"/>
    </xf>
    <xf numFmtId="0" fontId="34" fillId="0" borderId="0" xfId="0" applyFont="1" applyFill="1" applyAlignment="1">
      <alignment horizontal="left" vertical="top" wrapText="1"/>
    </xf>
    <xf numFmtId="0" fontId="38" fillId="0" borderId="0" xfId="0" applyFont="1" applyFill="1" applyAlignment="1">
      <alignment horizontal="justify" vertical="top" wrapText="1"/>
    </xf>
    <xf numFmtId="169" fontId="35" fillId="0" borderId="0" xfId="0" applyNumberFormat="1" applyFont="1" applyFill="1" applyBorder="1" applyAlignment="1">
      <alignment vertical="top"/>
    </xf>
    <xf numFmtId="0" fontId="39" fillId="0" borderId="0" xfId="0" applyFont="1" applyFill="1" applyAlignment="1">
      <alignment vertical="top"/>
    </xf>
    <xf numFmtId="3" fontId="35" fillId="0" borderId="0" xfId="10" applyNumberFormat="1" applyFont="1" applyFill="1" applyBorder="1" applyAlignment="1">
      <alignment vertical="top"/>
    </xf>
    <xf numFmtId="3" fontId="34" fillId="0" borderId="0" xfId="10" applyNumberFormat="1" applyFont="1" applyFill="1" applyBorder="1" applyAlignment="1">
      <alignment vertical="top"/>
    </xf>
    <xf numFmtId="2" fontId="34" fillId="0" borderId="0" xfId="10" applyNumberFormat="1" applyFont="1" applyFill="1" applyBorder="1" applyAlignment="1">
      <alignment vertical="top"/>
    </xf>
    <xf numFmtId="0" fontId="4" fillId="0" borderId="0" xfId="2" applyFont="1" applyFill="1" applyAlignment="1">
      <alignment horizontal="left"/>
    </xf>
    <xf numFmtId="0" fontId="6" fillId="0" borderId="1"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7" fillId="0" borderId="1"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3" fillId="0" borderId="1" xfId="4" applyFont="1" applyFill="1" applyBorder="1" applyAlignment="1">
      <alignment horizontal="center" vertical="center" wrapText="1"/>
    </xf>
    <xf numFmtId="0" fontId="3" fillId="0" borderId="5" xfId="4" applyFont="1" applyFill="1" applyBorder="1" applyAlignment="1">
      <alignment horizontal="center" vertical="center" wrapText="1"/>
    </xf>
    <xf numFmtId="0" fontId="3" fillId="0" borderId="6"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3" xfId="4" applyFont="1" applyFill="1" applyBorder="1" applyAlignment="1">
      <alignment horizontal="center"/>
    </xf>
    <xf numFmtId="0" fontId="4" fillId="0" borderId="11" xfId="4" applyFont="1" applyFill="1" applyBorder="1" applyAlignment="1">
      <alignment horizontal="center"/>
    </xf>
    <xf numFmtId="0" fontId="4" fillId="0" borderId="4" xfId="4" applyFont="1" applyFill="1" applyBorder="1" applyAlignment="1">
      <alignment horizontal="center"/>
    </xf>
    <xf numFmtId="15" fontId="11" fillId="0" borderId="1" xfId="7" applyNumberFormat="1" applyFont="1" applyFill="1" applyBorder="1" applyAlignment="1">
      <alignment horizontal="center" vertical="top"/>
    </xf>
    <xf numFmtId="15" fontId="11" fillId="0" borderId="5" xfId="7" applyNumberFormat="1" applyFont="1" applyFill="1" applyBorder="1" applyAlignment="1">
      <alignment horizontal="center" vertical="top"/>
    </xf>
    <xf numFmtId="15" fontId="11" fillId="0" borderId="6" xfId="7" applyNumberFormat="1" applyFont="1" applyFill="1" applyBorder="1" applyAlignment="1">
      <alignment horizontal="center" vertical="top"/>
    </xf>
    <xf numFmtId="49" fontId="34" fillId="0" borderId="0" xfId="0" applyNumberFormat="1" applyFont="1" applyFill="1" applyBorder="1" applyAlignment="1">
      <alignment horizontal="justify" vertical="top" wrapText="1"/>
    </xf>
    <xf numFmtId="0" fontId="34" fillId="0" borderId="0" xfId="0" applyFont="1" applyFill="1" applyAlignment="1">
      <alignment horizontal="left" vertical="top" wrapText="1"/>
    </xf>
    <xf numFmtId="0" fontId="36" fillId="2" borderId="0" xfId="4" applyFont="1" applyFill="1" applyAlignment="1">
      <alignment horizontal="center" vertical="center"/>
    </xf>
    <xf numFmtId="49" fontId="34" fillId="0" borderId="0" xfId="0" applyNumberFormat="1" applyFont="1" applyFill="1" applyAlignment="1">
      <alignment horizontal="justify" vertical="top"/>
    </xf>
    <xf numFmtId="49" fontId="34" fillId="0" borderId="0" xfId="0" applyNumberFormat="1" applyFont="1" applyFill="1" applyBorder="1" applyAlignment="1">
      <alignment horizontal="justify" vertical="justify" wrapText="1"/>
    </xf>
    <xf numFmtId="49" fontId="34" fillId="0" borderId="0" xfId="0" applyNumberFormat="1" applyFont="1" applyFill="1" applyAlignment="1">
      <alignment horizontal="justify" vertical="top" wrapText="1"/>
    </xf>
  </cellXfs>
  <cellStyles count="11">
    <cellStyle name="Comma" xfId="1" builtinId="3"/>
    <cellStyle name="Comma 10 9" xfId="9"/>
    <cellStyle name="Comma 11" xfId="10"/>
    <cellStyle name="Comma 33" xfId="6"/>
    <cellStyle name="Comma 34 2" xfId="3"/>
    <cellStyle name="Comma 43" xfId="7"/>
    <cellStyle name="Normal" xfId="0" builtinId="0"/>
    <cellStyle name="Normal 209" xfId="4"/>
    <cellStyle name="Normal 210" xfId="5"/>
    <cellStyle name="Normal 210 2" xfId="2"/>
    <cellStyle name="Normal 21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styles" Target="styles.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calcChain" Target="calcChain.xml"/><Relationship Id="rId7" Type="http://schemas.openxmlformats.org/officeDocument/2006/relationships/externalLink" Target="externalLinks/externalLink3.xml"/><Relationship Id="rId71" Type="http://schemas.openxmlformats.org/officeDocument/2006/relationships/externalLink" Target="externalLinks/externalLink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433916</xdr:colOff>
      <xdr:row>2</xdr:row>
      <xdr:rowOff>105833</xdr:rowOff>
    </xdr:from>
    <xdr:ext cx="868005" cy="428624"/>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8964083" y="486833"/>
          <a:ext cx="868005" cy="42862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13</xdr:col>
      <xdr:colOff>0</xdr:colOff>
      <xdr:row>0</xdr:row>
      <xdr:rowOff>0</xdr:rowOff>
    </xdr:from>
    <xdr:ext cx="868005" cy="428624"/>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13439775" y="0"/>
          <a:ext cx="868005" cy="42862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0</xdr:row>
      <xdr:rowOff>0</xdr:rowOff>
    </xdr:from>
    <xdr:ext cx="868005" cy="428624"/>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10544175" y="0"/>
          <a:ext cx="868005" cy="428624"/>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2895600</xdr:colOff>
      <xdr:row>0</xdr:row>
      <xdr:rowOff>0</xdr:rowOff>
    </xdr:from>
    <xdr:to>
      <xdr:col>7</xdr:col>
      <xdr:colOff>471</xdr:colOff>
      <xdr:row>1</xdr:row>
      <xdr:rowOff>155725</xdr:rowOff>
    </xdr:to>
    <xdr:pic>
      <xdr:nvPicPr>
        <xdr:cNvPr id="2" name="Picture 514" descr="small-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3" name="Picture 514" descr="small-logo">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4" name="Picture 514" descr="small-logo">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twoCellAnchor editAs="oneCell">
    <xdr:from>
      <xdr:col>6</xdr:col>
      <xdr:colOff>2895600</xdr:colOff>
      <xdr:row>0</xdr:row>
      <xdr:rowOff>0</xdr:rowOff>
    </xdr:from>
    <xdr:to>
      <xdr:col>7</xdr:col>
      <xdr:colOff>471</xdr:colOff>
      <xdr:row>1</xdr:row>
      <xdr:rowOff>155725</xdr:rowOff>
    </xdr:to>
    <xdr:pic>
      <xdr:nvPicPr>
        <xdr:cNvPr id="5" name="Picture 514" descr="small-logo">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43975" y="0"/>
          <a:ext cx="471" cy="355750"/>
        </a:xfrm>
        <a:prstGeom prst="rect">
          <a:avLst/>
        </a:prstGeom>
        <a:noFill/>
      </xdr:spPr>
    </xdr:pic>
    <xdr:clientData/>
  </xdr:twoCellAnchor>
  <xdr:oneCellAnchor>
    <xdr:from>
      <xdr:col>5</xdr:col>
      <xdr:colOff>612322</xdr:colOff>
      <xdr:row>4</xdr:row>
      <xdr:rowOff>34018</xdr:rowOff>
    </xdr:from>
    <xdr:ext cx="868005" cy="428624"/>
    <xdr:pic>
      <xdr:nvPicPr>
        <xdr:cNvPr id="6"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7841117" y="850447"/>
          <a:ext cx="868005" cy="428624"/>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UFO%20Consol%20September%20V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MODEL"/>
      <sheetName val="Grouping"/>
      <sheetName val="Sheet1 (2)"/>
      <sheetName val="usage Post Old"/>
      <sheetName val="OTHER INCOME"/>
      <sheetName val="Detail Grouping"/>
      <sheetName val="#REF"/>
      <sheetName val="Quantity"/>
      <sheetName val="TTDZ22"/>
      <sheetName val="Monthly Break Up"/>
      <sheetName val="BS"/>
      <sheetName val="CBDGT979"/>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ING"/>
      <sheetName val="Weekly"/>
      <sheetName val="COA-IPCL"/>
      <sheetName val="FPS"/>
      <sheetName val="LEDGER"/>
      <sheetName val="BFNR"/>
      <sheetName val="BBRS"/>
      <sheetName val="BBRD"/>
      <sheetName val="BKPM1"/>
      <sheetName val="BIPR"/>
      <sheetName val="SC-E-02-03"/>
      <sheetName val="Financial backup"/>
      <sheetName val="UBSR"/>
      <sheetName val="KPM DT"/>
      <sheetName val="annex_4,5,6"/>
      <sheetName val="Report Setup Sheet"/>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alancesheet"/>
      <sheetName val="Staff Acco."/>
      <sheetName val="V C "/>
      <sheetName val="RM Working"/>
      <sheetName val="S&amp;S"/>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row r="11">
          <cell r="B11" t="str">
            <v>Shareholders' Funds</v>
          </cell>
        </row>
      </sheetData>
      <sheetData sheetId="105"/>
      <sheetData sheetId="106"/>
      <sheetData sheetId="107"/>
      <sheetData sheetId="108"/>
      <sheetData sheetId="109"/>
      <sheetData sheetId="110"/>
      <sheetData sheetId="111" refreshError="1"/>
      <sheetData sheetId="112" refreshError="1"/>
      <sheetData sheetId="113" refreshError="1"/>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final sheet "/>
      <sheetName val="Telval"/>
      <sheetName val="Code"/>
      <sheetName val="Prf. Inventory"/>
      <sheetName val="TB APJ"/>
      <sheetName val="TB WORLI"/>
      <sheetName val="#REF"/>
      <sheetName val="Input"/>
      <sheetName val="Valuation"/>
      <sheetName val="IRR"/>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tb"/>
      <sheetName val="Detail Grou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Grouping"/>
      <sheetName val="Sheet1 (2)"/>
      <sheetName val="usage Post Old"/>
      <sheetName val="Masters"/>
      <sheetName val="LE-FTE-No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Code"/>
      <sheetName val="NC"/>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CURRENCY"/>
      <sheetName val="GLP-DISCOUNT"/>
      <sheetName val="GLP 2001"/>
      <sheetName val="Front"/>
      <sheetName val="AC1"/>
      <sheetName val="PTb"/>
      <sheetName val="PCb"/>
      <sheetName val="BBH"/>
      <sheetName val="raw"/>
      <sheetName val="Master"/>
      <sheetName val="KEY INPUTS"/>
      <sheetName val="Front Sheet"/>
      <sheetName val="Exchange Rate"/>
      <sheetName val="CAP"/>
      <sheetName val="factors"/>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v>0</v>
          </cell>
          <cell r="F250">
            <v>0</v>
          </cell>
          <cell r="G250">
            <v>0</v>
          </cell>
          <cell r="H250">
            <v>0</v>
          </cell>
          <cell r="I250">
            <v>0</v>
          </cell>
          <cell r="J250">
            <v>0</v>
          </cell>
          <cell r="K250">
            <v>0</v>
          </cell>
          <cell r="M250">
            <v>0</v>
          </cell>
          <cell r="N250">
            <v>0</v>
          </cell>
          <cell r="P250">
            <v>0</v>
          </cell>
        </row>
        <row r="251">
          <cell r="A251">
            <v>0</v>
          </cell>
          <cell r="B251">
            <v>0</v>
          </cell>
          <cell r="C251">
            <v>0</v>
          </cell>
          <cell r="D251">
            <v>0</v>
          </cell>
          <cell r="E251">
            <v>0</v>
          </cell>
          <cell r="F251">
            <v>0</v>
          </cell>
          <cell r="G251">
            <v>0</v>
          </cell>
          <cell r="H251">
            <v>0</v>
          </cell>
          <cell r="I251">
            <v>0</v>
          </cell>
          <cell r="J251">
            <v>0</v>
          </cell>
          <cell r="K251">
            <v>0</v>
          </cell>
          <cell r="M251">
            <v>0</v>
          </cell>
          <cell r="N251">
            <v>0</v>
          </cell>
          <cell r="P251">
            <v>0</v>
          </cell>
        </row>
        <row r="252">
          <cell r="A252">
            <v>0</v>
          </cell>
          <cell r="B252">
            <v>0</v>
          </cell>
          <cell r="C252">
            <v>0</v>
          </cell>
          <cell r="D252">
            <v>0</v>
          </cell>
          <cell r="E252">
            <v>0</v>
          </cell>
          <cell r="F252">
            <v>0</v>
          </cell>
          <cell r="G252">
            <v>0</v>
          </cell>
          <cell r="H252">
            <v>0</v>
          </cell>
          <cell r="I252">
            <v>0</v>
          </cell>
          <cell r="J252">
            <v>0</v>
          </cell>
          <cell r="K252">
            <v>0</v>
          </cell>
          <cell r="M252">
            <v>0</v>
          </cell>
          <cell r="N252">
            <v>0</v>
          </cell>
          <cell r="P252">
            <v>0</v>
          </cell>
        </row>
        <row r="253">
          <cell r="A253">
            <v>0</v>
          </cell>
          <cell r="B253">
            <v>0</v>
          </cell>
          <cell r="C253">
            <v>0</v>
          </cell>
          <cell r="D253">
            <v>0</v>
          </cell>
          <cell r="E253">
            <v>0</v>
          </cell>
          <cell r="F253">
            <v>0</v>
          </cell>
          <cell r="G253">
            <v>0</v>
          </cell>
          <cell r="H253">
            <v>0</v>
          </cell>
          <cell r="I253">
            <v>0</v>
          </cell>
          <cell r="J253">
            <v>0</v>
          </cell>
          <cell r="K253">
            <v>0</v>
          </cell>
          <cell r="M253">
            <v>0</v>
          </cell>
          <cell r="N253">
            <v>0</v>
          </cell>
          <cell r="P253">
            <v>0</v>
          </cell>
        </row>
        <row r="254">
          <cell r="A254">
            <v>0</v>
          </cell>
          <cell r="B254">
            <v>0</v>
          </cell>
          <cell r="C254">
            <v>0</v>
          </cell>
          <cell r="D254">
            <v>0</v>
          </cell>
          <cell r="E254">
            <v>0</v>
          </cell>
          <cell r="F254">
            <v>0</v>
          </cell>
          <cell r="G254">
            <v>0</v>
          </cell>
          <cell r="H254">
            <v>0</v>
          </cell>
          <cell r="I254">
            <v>0</v>
          </cell>
          <cell r="J254">
            <v>0</v>
          </cell>
          <cell r="K254">
            <v>0</v>
          </cell>
          <cell r="M254">
            <v>0</v>
          </cell>
          <cell r="N254">
            <v>0</v>
          </cell>
          <cell r="P254">
            <v>0</v>
          </cell>
        </row>
        <row r="255">
          <cell r="A255">
            <v>0</v>
          </cell>
          <cell r="B255">
            <v>0</v>
          </cell>
          <cell r="C255">
            <v>0</v>
          </cell>
          <cell r="D255">
            <v>0</v>
          </cell>
          <cell r="E255">
            <v>0</v>
          </cell>
          <cell r="F255">
            <v>0</v>
          </cell>
          <cell r="G255">
            <v>0</v>
          </cell>
          <cell r="H255">
            <v>0</v>
          </cell>
          <cell r="I255">
            <v>0</v>
          </cell>
          <cell r="J255">
            <v>0</v>
          </cell>
          <cell r="K255">
            <v>0</v>
          </cell>
          <cell r="M255">
            <v>0</v>
          </cell>
          <cell r="N255">
            <v>0</v>
          </cell>
          <cell r="P255">
            <v>0</v>
          </cell>
        </row>
        <row r="256">
          <cell r="A256">
            <v>0</v>
          </cell>
          <cell r="B256">
            <v>0</v>
          </cell>
          <cell r="C256">
            <v>0</v>
          </cell>
          <cell r="D256">
            <v>0</v>
          </cell>
          <cell r="E256">
            <v>0</v>
          </cell>
          <cell r="F256">
            <v>0</v>
          </cell>
          <cell r="G256">
            <v>0</v>
          </cell>
          <cell r="H256">
            <v>0</v>
          </cell>
          <cell r="I256">
            <v>0</v>
          </cell>
          <cell r="J256">
            <v>0</v>
          </cell>
          <cell r="K256">
            <v>0</v>
          </cell>
          <cell r="M256">
            <v>0</v>
          </cell>
          <cell r="N256">
            <v>0</v>
          </cell>
          <cell r="P256">
            <v>0</v>
          </cell>
        </row>
        <row r="257">
          <cell r="A257">
            <v>0</v>
          </cell>
          <cell r="B257">
            <v>0</v>
          </cell>
          <cell r="C257">
            <v>0</v>
          </cell>
          <cell r="D257">
            <v>0</v>
          </cell>
          <cell r="E257">
            <v>0</v>
          </cell>
          <cell r="F257">
            <v>0</v>
          </cell>
          <cell r="G257">
            <v>0</v>
          </cell>
          <cell r="H257">
            <v>0</v>
          </cell>
          <cell r="I257">
            <v>0</v>
          </cell>
          <cell r="J257">
            <v>0</v>
          </cell>
          <cell r="K257">
            <v>0</v>
          </cell>
          <cell r="M257">
            <v>0</v>
          </cell>
          <cell r="N257">
            <v>0</v>
          </cell>
          <cell r="P257">
            <v>0</v>
          </cell>
        </row>
        <row r="258">
          <cell r="A258">
            <v>0</v>
          </cell>
          <cell r="B258">
            <v>0</v>
          </cell>
          <cell r="C258">
            <v>0</v>
          </cell>
          <cell r="D258">
            <v>0</v>
          </cell>
          <cell r="E258">
            <v>0</v>
          </cell>
          <cell r="F258">
            <v>0</v>
          </cell>
          <cell r="G258">
            <v>0</v>
          </cell>
          <cell r="H258">
            <v>0</v>
          </cell>
          <cell r="I258">
            <v>0</v>
          </cell>
          <cell r="J258">
            <v>0</v>
          </cell>
          <cell r="K258">
            <v>0</v>
          </cell>
          <cell r="M258">
            <v>0</v>
          </cell>
          <cell r="N258">
            <v>0</v>
          </cell>
          <cell r="P258">
            <v>0</v>
          </cell>
        </row>
        <row r="259">
          <cell r="A259">
            <v>0</v>
          </cell>
          <cell r="B259">
            <v>0</v>
          </cell>
          <cell r="C259">
            <v>0</v>
          </cell>
          <cell r="D259">
            <v>0</v>
          </cell>
          <cell r="E259">
            <v>0</v>
          </cell>
          <cell r="F259">
            <v>0</v>
          </cell>
          <cell r="G259">
            <v>0</v>
          </cell>
          <cell r="H259">
            <v>0</v>
          </cell>
          <cell r="I259">
            <v>0</v>
          </cell>
          <cell r="J259">
            <v>0</v>
          </cell>
          <cell r="K259">
            <v>0</v>
          </cell>
          <cell r="M259">
            <v>0</v>
          </cell>
          <cell r="N259">
            <v>0</v>
          </cell>
          <cell r="P259">
            <v>0</v>
          </cell>
        </row>
        <row r="260">
          <cell r="A260">
            <v>0</v>
          </cell>
          <cell r="B260">
            <v>0</v>
          </cell>
          <cell r="C260">
            <v>0</v>
          </cell>
          <cell r="D260">
            <v>0</v>
          </cell>
          <cell r="E260">
            <v>0</v>
          </cell>
          <cell r="F260">
            <v>0</v>
          </cell>
          <cell r="G260">
            <v>0</v>
          </cell>
          <cell r="H260">
            <v>0</v>
          </cell>
          <cell r="I260">
            <v>0</v>
          </cell>
          <cell r="J260">
            <v>0</v>
          </cell>
          <cell r="K260">
            <v>0</v>
          </cell>
          <cell r="M260">
            <v>0</v>
          </cell>
          <cell r="N260">
            <v>0</v>
          </cell>
          <cell r="P260">
            <v>0</v>
          </cell>
        </row>
        <row r="261">
          <cell r="A261">
            <v>0</v>
          </cell>
          <cell r="B261">
            <v>0</v>
          </cell>
          <cell r="C261">
            <v>0</v>
          </cell>
          <cell r="D261">
            <v>0</v>
          </cell>
          <cell r="E261">
            <v>0</v>
          </cell>
          <cell r="F261">
            <v>0</v>
          </cell>
          <cell r="G261">
            <v>0</v>
          </cell>
          <cell r="H261">
            <v>0</v>
          </cell>
          <cell r="I261">
            <v>0</v>
          </cell>
          <cell r="J261">
            <v>0</v>
          </cell>
          <cell r="K261">
            <v>0</v>
          </cell>
          <cell r="M261">
            <v>0</v>
          </cell>
          <cell r="N261">
            <v>0</v>
          </cell>
          <cell r="P261">
            <v>0</v>
          </cell>
        </row>
        <row r="262">
          <cell r="A262">
            <v>0</v>
          </cell>
          <cell r="B262">
            <v>0</v>
          </cell>
          <cell r="C262">
            <v>0</v>
          </cell>
          <cell r="D262">
            <v>0</v>
          </cell>
          <cell r="E262">
            <v>0</v>
          </cell>
          <cell r="F262">
            <v>0</v>
          </cell>
          <cell r="G262">
            <v>0</v>
          </cell>
          <cell r="H262">
            <v>0</v>
          </cell>
          <cell r="I262">
            <v>0</v>
          </cell>
          <cell r="J262">
            <v>0</v>
          </cell>
          <cell r="K262">
            <v>0</v>
          </cell>
          <cell r="M262">
            <v>0</v>
          </cell>
          <cell r="N262">
            <v>0</v>
          </cell>
          <cell r="P262">
            <v>0</v>
          </cell>
        </row>
        <row r="263">
          <cell r="A263">
            <v>0</v>
          </cell>
          <cell r="B263">
            <v>0</v>
          </cell>
          <cell r="C263">
            <v>0</v>
          </cell>
          <cell r="D263">
            <v>0</v>
          </cell>
          <cell r="E263">
            <v>0</v>
          </cell>
          <cell r="F263">
            <v>0</v>
          </cell>
          <cell r="G263">
            <v>0</v>
          </cell>
          <cell r="H263">
            <v>0</v>
          </cell>
          <cell r="I263">
            <v>0</v>
          </cell>
          <cell r="J263">
            <v>0</v>
          </cell>
          <cell r="K263">
            <v>0</v>
          </cell>
          <cell r="M263">
            <v>0</v>
          </cell>
          <cell r="N263">
            <v>0</v>
          </cell>
          <cell r="P263">
            <v>0</v>
          </cell>
        </row>
        <row r="264">
          <cell r="A264">
            <v>0</v>
          </cell>
          <cell r="B264">
            <v>0</v>
          </cell>
          <cell r="C264">
            <v>0</v>
          </cell>
          <cell r="D264">
            <v>0</v>
          </cell>
          <cell r="E264">
            <v>0</v>
          </cell>
          <cell r="F264">
            <v>0</v>
          </cell>
          <cell r="G264">
            <v>0</v>
          </cell>
          <cell r="H264">
            <v>0</v>
          </cell>
          <cell r="I264">
            <v>0</v>
          </cell>
          <cell r="J264">
            <v>0</v>
          </cell>
          <cell r="K264">
            <v>0</v>
          </cell>
          <cell r="M264">
            <v>0</v>
          </cell>
          <cell r="N264">
            <v>0</v>
          </cell>
          <cell r="P264">
            <v>0</v>
          </cell>
        </row>
        <row r="265">
          <cell r="A265">
            <v>0</v>
          </cell>
          <cell r="B265">
            <v>0</v>
          </cell>
          <cell r="C265">
            <v>0</v>
          </cell>
          <cell r="D265">
            <v>0</v>
          </cell>
          <cell r="E265">
            <v>0</v>
          </cell>
          <cell r="F265">
            <v>0</v>
          </cell>
          <cell r="G265">
            <v>0</v>
          </cell>
          <cell r="H265">
            <v>0</v>
          </cell>
          <cell r="I265">
            <v>0</v>
          </cell>
          <cell r="J265">
            <v>0</v>
          </cell>
          <cell r="K265">
            <v>0</v>
          </cell>
          <cell r="M265">
            <v>0</v>
          </cell>
          <cell r="N265">
            <v>0</v>
          </cell>
          <cell r="P265">
            <v>0</v>
          </cell>
        </row>
        <row r="266">
          <cell r="A266">
            <v>0</v>
          </cell>
          <cell r="B266">
            <v>0</v>
          </cell>
          <cell r="C266">
            <v>0</v>
          </cell>
          <cell r="D266">
            <v>0</v>
          </cell>
          <cell r="E266">
            <v>0</v>
          </cell>
          <cell r="F266">
            <v>0</v>
          </cell>
          <cell r="G266">
            <v>0</v>
          </cell>
          <cell r="H266">
            <v>0</v>
          </cell>
          <cell r="I266">
            <v>0</v>
          </cell>
          <cell r="J266">
            <v>0</v>
          </cell>
          <cell r="K266">
            <v>0</v>
          </cell>
          <cell r="M266">
            <v>0</v>
          </cell>
          <cell r="N266">
            <v>0</v>
          </cell>
          <cell r="P266">
            <v>0</v>
          </cell>
        </row>
        <row r="267">
          <cell r="A267">
            <v>0</v>
          </cell>
          <cell r="B267">
            <v>0</v>
          </cell>
          <cell r="C267">
            <v>0</v>
          </cell>
          <cell r="D267">
            <v>0</v>
          </cell>
          <cell r="E267">
            <v>0</v>
          </cell>
          <cell r="F267">
            <v>0</v>
          </cell>
          <cell r="G267">
            <v>0</v>
          </cell>
          <cell r="H267">
            <v>0</v>
          </cell>
          <cell r="I267">
            <v>0</v>
          </cell>
          <cell r="J267">
            <v>0</v>
          </cell>
          <cell r="K267">
            <v>0</v>
          </cell>
          <cell r="M267">
            <v>0</v>
          </cell>
          <cell r="N267">
            <v>0</v>
          </cell>
          <cell r="P267">
            <v>0</v>
          </cell>
        </row>
        <row r="268">
          <cell r="A268">
            <v>0</v>
          </cell>
          <cell r="B268">
            <v>0</v>
          </cell>
          <cell r="C268">
            <v>0</v>
          </cell>
          <cell r="D268">
            <v>0</v>
          </cell>
          <cell r="E268">
            <v>0</v>
          </cell>
          <cell r="F268">
            <v>0</v>
          </cell>
          <cell r="G268">
            <v>0</v>
          </cell>
          <cell r="H268">
            <v>0</v>
          </cell>
          <cell r="I268">
            <v>0</v>
          </cell>
          <cell r="J268">
            <v>0</v>
          </cell>
          <cell r="K268">
            <v>0</v>
          </cell>
          <cell r="M268">
            <v>0</v>
          </cell>
          <cell r="N268">
            <v>0</v>
          </cell>
          <cell r="P268">
            <v>0</v>
          </cell>
        </row>
        <row r="269">
          <cell r="A269">
            <v>0</v>
          </cell>
          <cell r="B269">
            <v>0</v>
          </cell>
          <cell r="C269">
            <v>0</v>
          </cell>
          <cell r="D269">
            <v>0</v>
          </cell>
          <cell r="E269">
            <v>0</v>
          </cell>
          <cell r="F269">
            <v>0</v>
          </cell>
          <cell r="G269">
            <v>0</v>
          </cell>
          <cell r="H269">
            <v>0</v>
          </cell>
          <cell r="I269">
            <v>0</v>
          </cell>
          <cell r="J269">
            <v>0</v>
          </cell>
          <cell r="K269">
            <v>0</v>
          </cell>
          <cell r="M269">
            <v>0</v>
          </cell>
          <cell r="N269">
            <v>0</v>
          </cell>
          <cell r="P269">
            <v>0</v>
          </cell>
        </row>
        <row r="270">
          <cell r="A270">
            <v>0</v>
          </cell>
          <cell r="B270">
            <v>0</v>
          </cell>
          <cell r="C270">
            <v>0</v>
          </cell>
          <cell r="D270">
            <v>0</v>
          </cell>
          <cell r="E270">
            <v>0</v>
          </cell>
          <cell r="F270">
            <v>0</v>
          </cell>
          <cell r="G270">
            <v>0</v>
          </cell>
          <cell r="H270">
            <v>0</v>
          </cell>
          <cell r="I270">
            <v>0</v>
          </cell>
          <cell r="J270">
            <v>0</v>
          </cell>
          <cell r="K270">
            <v>0</v>
          </cell>
          <cell r="M270">
            <v>0</v>
          </cell>
          <cell r="N270">
            <v>0</v>
          </cell>
          <cell r="P270">
            <v>0</v>
          </cell>
        </row>
        <row r="271">
          <cell r="A271">
            <v>0</v>
          </cell>
          <cell r="B271">
            <v>0</v>
          </cell>
          <cell r="C271">
            <v>0</v>
          </cell>
          <cell r="D271">
            <v>0</v>
          </cell>
          <cell r="E271">
            <v>0</v>
          </cell>
          <cell r="F271">
            <v>0</v>
          </cell>
          <cell r="G271">
            <v>0</v>
          </cell>
          <cell r="H271">
            <v>0</v>
          </cell>
          <cell r="I271">
            <v>0</v>
          </cell>
          <cell r="J271">
            <v>0</v>
          </cell>
          <cell r="K271">
            <v>0</v>
          </cell>
          <cell r="M271">
            <v>0</v>
          </cell>
          <cell r="N271">
            <v>0</v>
          </cell>
          <cell r="P271">
            <v>0</v>
          </cell>
        </row>
        <row r="272">
          <cell r="A272">
            <v>0</v>
          </cell>
          <cell r="B272">
            <v>0</v>
          </cell>
          <cell r="C272">
            <v>0</v>
          </cell>
          <cell r="D272">
            <v>0</v>
          </cell>
          <cell r="E272">
            <v>0</v>
          </cell>
          <cell r="F272">
            <v>0</v>
          </cell>
          <cell r="G272">
            <v>0</v>
          </cell>
          <cell r="H272">
            <v>0</v>
          </cell>
          <cell r="I272">
            <v>0</v>
          </cell>
          <cell r="J272">
            <v>0</v>
          </cell>
          <cell r="K272">
            <v>0</v>
          </cell>
          <cell r="M272">
            <v>0</v>
          </cell>
          <cell r="N272">
            <v>0</v>
          </cell>
          <cell r="P272">
            <v>0</v>
          </cell>
        </row>
        <row r="273">
          <cell r="A273">
            <v>0</v>
          </cell>
          <cell r="B273">
            <v>0</v>
          </cell>
          <cell r="C273">
            <v>0</v>
          </cell>
          <cell r="D273">
            <v>0</v>
          </cell>
          <cell r="E273">
            <v>0</v>
          </cell>
          <cell r="F273">
            <v>0</v>
          </cell>
          <cell r="G273">
            <v>0</v>
          </cell>
          <cell r="H273">
            <v>0</v>
          </cell>
          <cell r="I273">
            <v>0</v>
          </cell>
          <cell r="J273">
            <v>0</v>
          </cell>
          <cell r="K273">
            <v>0</v>
          </cell>
          <cell r="M273">
            <v>0</v>
          </cell>
          <cell r="N273">
            <v>0</v>
          </cell>
          <cell r="P273">
            <v>0</v>
          </cell>
        </row>
        <row r="274">
          <cell r="A274">
            <v>0</v>
          </cell>
          <cell r="B274">
            <v>0</v>
          </cell>
          <cell r="C274">
            <v>0</v>
          </cell>
          <cell r="D274">
            <v>0</v>
          </cell>
          <cell r="E274">
            <v>0</v>
          </cell>
          <cell r="F274">
            <v>0</v>
          </cell>
          <cell r="G274">
            <v>0</v>
          </cell>
          <cell r="H274">
            <v>0</v>
          </cell>
          <cell r="I274">
            <v>0</v>
          </cell>
          <cell r="J274">
            <v>0</v>
          </cell>
          <cell r="K274">
            <v>0</v>
          </cell>
          <cell r="M274">
            <v>0</v>
          </cell>
          <cell r="N274">
            <v>0</v>
          </cell>
          <cell r="P274">
            <v>0</v>
          </cell>
        </row>
        <row r="275">
          <cell r="A275">
            <v>0</v>
          </cell>
          <cell r="B275">
            <v>0</v>
          </cell>
          <cell r="C275">
            <v>0</v>
          </cell>
          <cell r="D275">
            <v>0</v>
          </cell>
          <cell r="E275">
            <v>0</v>
          </cell>
          <cell r="F275">
            <v>0</v>
          </cell>
          <cell r="G275">
            <v>0</v>
          </cell>
          <cell r="H275">
            <v>0</v>
          </cell>
          <cell r="I275">
            <v>0</v>
          </cell>
          <cell r="J275">
            <v>0</v>
          </cell>
          <cell r="K275">
            <v>0</v>
          </cell>
          <cell r="M275">
            <v>0</v>
          </cell>
          <cell r="N275">
            <v>0</v>
          </cell>
          <cell r="P275">
            <v>0</v>
          </cell>
        </row>
        <row r="276">
          <cell r="A276">
            <v>0</v>
          </cell>
          <cell r="B276">
            <v>0</v>
          </cell>
          <cell r="C276">
            <v>0</v>
          </cell>
          <cell r="D276">
            <v>0</v>
          </cell>
          <cell r="E276">
            <v>0</v>
          </cell>
          <cell r="F276">
            <v>0</v>
          </cell>
          <cell r="G276">
            <v>0</v>
          </cell>
          <cell r="H276">
            <v>0</v>
          </cell>
          <cell r="I276">
            <v>0</v>
          </cell>
          <cell r="J276">
            <v>0</v>
          </cell>
          <cell r="K276">
            <v>0</v>
          </cell>
          <cell r="M276">
            <v>0</v>
          </cell>
          <cell r="N276">
            <v>0</v>
          </cell>
          <cell r="P276">
            <v>0</v>
          </cell>
        </row>
        <row r="277">
          <cell r="A277">
            <v>0</v>
          </cell>
          <cell r="B277">
            <v>0</v>
          </cell>
          <cell r="C277">
            <v>0</v>
          </cell>
          <cell r="D277">
            <v>0</v>
          </cell>
          <cell r="E277">
            <v>0</v>
          </cell>
          <cell r="F277">
            <v>0</v>
          </cell>
          <cell r="G277">
            <v>0</v>
          </cell>
          <cell r="H277">
            <v>0</v>
          </cell>
          <cell r="I277">
            <v>0</v>
          </cell>
          <cell r="J277">
            <v>0</v>
          </cell>
          <cell r="K277">
            <v>0</v>
          </cell>
          <cell r="M277">
            <v>0</v>
          </cell>
          <cell r="N277">
            <v>0</v>
          </cell>
          <cell r="P277">
            <v>0</v>
          </cell>
        </row>
        <row r="278">
          <cell r="A278">
            <v>0</v>
          </cell>
          <cell r="B278">
            <v>0</v>
          </cell>
          <cell r="C278">
            <v>0</v>
          </cell>
          <cell r="D278">
            <v>0</v>
          </cell>
          <cell r="E278">
            <v>0</v>
          </cell>
          <cell r="F278">
            <v>0</v>
          </cell>
          <cell r="G278">
            <v>0</v>
          </cell>
          <cell r="H278">
            <v>0</v>
          </cell>
          <cell r="I278">
            <v>0</v>
          </cell>
          <cell r="J278">
            <v>0</v>
          </cell>
          <cell r="K278">
            <v>0</v>
          </cell>
          <cell r="M278">
            <v>0</v>
          </cell>
          <cell r="N278">
            <v>0</v>
          </cell>
          <cell r="P278">
            <v>0</v>
          </cell>
        </row>
        <row r="279">
          <cell r="A279">
            <v>0</v>
          </cell>
          <cell r="B279">
            <v>0</v>
          </cell>
          <cell r="C279">
            <v>0</v>
          </cell>
          <cell r="D279">
            <v>0</v>
          </cell>
          <cell r="E279">
            <v>0</v>
          </cell>
          <cell r="F279">
            <v>0</v>
          </cell>
          <cell r="G279">
            <v>0</v>
          </cell>
          <cell r="H279">
            <v>0</v>
          </cell>
          <cell r="I279">
            <v>0</v>
          </cell>
          <cell r="J279">
            <v>0</v>
          </cell>
          <cell r="K279">
            <v>0</v>
          </cell>
          <cell r="M279">
            <v>0</v>
          </cell>
          <cell r="N279">
            <v>0</v>
          </cell>
          <cell r="P279">
            <v>0</v>
          </cell>
        </row>
        <row r="280">
          <cell r="A280">
            <v>0</v>
          </cell>
          <cell r="B280">
            <v>0</v>
          </cell>
          <cell r="C280">
            <v>0</v>
          </cell>
          <cell r="D280">
            <v>0</v>
          </cell>
          <cell r="E280">
            <v>0</v>
          </cell>
          <cell r="F280">
            <v>0</v>
          </cell>
          <cell r="G280">
            <v>0</v>
          </cell>
          <cell r="H280">
            <v>0</v>
          </cell>
          <cell r="I280">
            <v>0</v>
          </cell>
          <cell r="J280">
            <v>0</v>
          </cell>
          <cell r="K280">
            <v>0</v>
          </cell>
          <cell r="M280">
            <v>0</v>
          </cell>
          <cell r="N280">
            <v>0</v>
          </cell>
          <cell r="P280">
            <v>0</v>
          </cell>
        </row>
        <row r="281">
          <cell r="A281">
            <v>0</v>
          </cell>
          <cell r="B281">
            <v>0</v>
          </cell>
          <cell r="C281">
            <v>0</v>
          </cell>
          <cell r="D281">
            <v>0</v>
          </cell>
          <cell r="E281">
            <v>0</v>
          </cell>
          <cell r="F281">
            <v>0</v>
          </cell>
          <cell r="G281">
            <v>0</v>
          </cell>
          <cell r="H281">
            <v>0</v>
          </cell>
          <cell r="I281">
            <v>0</v>
          </cell>
          <cell r="J281">
            <v>0</v>
          </cell>
          <cell r="K281">
            <v>0</v>
          </cell>
          <cell r="M281">
            <v>0</v>
          </cell>
          <cell r="N281">
            <v>0</v>
          </cell>
          <cell r="P281">
            <v>0</v>
          </cell>
        </row>
        <row r="282">
          <cell r="A282">
            <v>0</v>
          </cell>
          <cell r="B282">
            <v>0</v>
          </cell>
          <cell r="C282">
            <v>0</v>
          </cell>
          <cell r="D282">
            <v>0</v>
          </cell>
          <cell r="E282">
            <v>0</v>
          </cell>
          <cell r="F282">
            <v>0</v>
          </cell>
          <cell r="G282">
            <v>0</v>
          </cell>
          <cell r="H282">
            <v>0</v>
          </cell>
          <cell r="I282">
            <v>0</v>
          </cell>
          <cell r="J282">
            <v>0</v>
          </cell>
          <cell r="K282">
            <v>0</v>
          </cell>
          <cell r="M282">
            <v>0</v>
          </cell>
          <cell r="N282">
            <v>0</v>
          </cell>
          <cell r="P282">
            <v>0</v>
          </cell>
        </row>
        <row r="283">
          <cell r="A283">
            <v>0</v>
          </cell>
          <cell r="B283">
            <v>0</v>
          </cell>
          <cell r="C283">
            <v>0</v>
          </cell>
          <cell r="D283">
            <v>0</v>
          </cell>
          <cell r="E283">
            <v>0</v>
          </cell>
          <cell r="F283">
            <v>0</v>
          </cell>
          <cell r="G283">
            <v>0</v>
          </cell>
          <cell r="H283">
            <v>0</v>
          </cell>
          <cell r="I283">
            <v>0</v>
          </cell>
          <cell r="J283">
            <v>0</v>
          </cell>
          <cell r="K283">
            <v>0</v>
          </cell>
          <cell r="M283">
            <v>0</v>
          </cell>
          <cell r="N283">
            <v>0</v>
          </cell>
          <cell r="P283">
            <v>0</v>
          </cell>
        </row>
        <row r="284">
          <cell r="A284">
            <v>0</v>
          </cell>
          <cell r="B284">
            <v>0</v>
          </cell>
          <cell r="C284">
            <v>0</v>
          </cell>
          <cell r="D284">
            <v>0</v>
          </cell>
          <cell r="E284">
            <v>0</v>
          </cell>
          <cell r="F284">
            <v>0</v>
          </cell>
          <cell r="G284">
            <v>0</v>
          </cell>
          <cell r="H284">
            <v>0</v>
          </cell>
          <cell r="I284">
            <v>0</v>
          </cell>
          <cell r="J284">
            <v>0</v>
          </cell>
          <cell r="K284">
            <v>0</v>
          </cell>
          <cell r="M284">
            <v>0</v>
          </cell>
          <cell r="N284">
            <v>0</v>
          </cell>
          <cell r="P284">
            <v>0</v>
          </cell>
        </row>
        <row r="285">
          <cell r="A285">
            <v>0</v>
          </cell>
          <cell r="B285">
            <v>0</v>
          </cell>
          <cell r="C285">
            <v>0</v>
          </cell>
          <cell r="D285">
            <v>0</v>
          </cell>
          <cell r="E285">
            <v>0</v>
          </cell>
          <cell r="F285">
            <v>0</v>
          </cell>
          <cell r="G285">
            <v>0</v>
          </cell>
          <cell r="H285">
            <v>0</v>
          </cell>
          <cell r="I285">
            <v>0</v>
          </cell>
          <cell r="J285">
            <v>0</v>
          </cell>
          <cell r="K285">
            <v>0</v>
          </cell>
          <cell r="M285">
            <v>0</v>
          </cell>
          <cell r="N285">
            <v>0</v>
          </cell>
          <cell r="P285">
            <v>0</v>
          </cell>
        </row>
        <row r="286">
          <cell r="A286">
            <v>0</v>
          </cell>
          <cell r="B286">
            <v>0</v>
          </cell>
          <cell r="C286">
            <v>0</v>
          </cell>
          <cell r="D286">
            <v>0</v>
          </cell>
          <cell r="E286">
            <v>0</v>
          </cell>
          <cell r="F286">
            <v>0</v>
          </cell>
          <cell r="G286">
            <v>0</v>
          </cell>
          <cell r="H286">
            <v>0</v>
          </cell>
          <cell r="I286">
            <v>0</v>
          </cell>
          <cell r="J286">
            <v>0</v>
          </cell>
          <cell r="K286">
            <v>0</v>
          </cell>
          <cell r="M286">
            <v>0</v>
          </cell>
          <cell r="N286">
            <v>0</v>
          </cell>
          <cell r="P286">
            <v>0</v>
          </cell>
        </row>
        <row r="287">
          <cell r="A287">
            <v>0</v>
          </cell>
          <cell r="B287">
            <v>0</v>
          </cell>
          <cell r="C287">
            <v>0</v>
          </cell>
          <cell r="D287">
            <v>0</v>
          </cell>
          <cell r="E287">
            <v>0</v>
          </cell>
          <cell r="F287">
            <v>0</v>
          </cell>
          <cell r="G287">
            <v>0</v>
          </cell>
          <cell r="H287">
            <v>0</v>
          </cell>
          <cell r="I287">
            <v>0</v>
          </cell>
          <cell r="J287">
            <v>0</v>
          </cell>
          <cell r="K287">
            <v>0</v>
          </cell>
          <cell r="M287">
            <v>0</v>
          </cell>
          <cell r="N287">
            <v>0</v>
          </cell>
          <cell r="P287">
            <v>0</v>
          </cell>
        </row>
        <row r="288">
          <cell r="A288">
            <v>0</v>
          </cell>
          <cell r="B288">
            <v>0</v>
          </cell>
          <cell r="C288">
            <v>0</v>
          </cell>
          <cell r="D288">
            <v>0</v>
          </cell>
          <cell r="E288">
            <v>0</v>
          </cell>
          <cell r="F288">
            <v>0</v>
          </cell>
          <cell r="G288">
            <v>0</v>
          </cell>
          <cell r="H288">
            <v>0</v>
          </cell>
          <cell r="I288">
            <v>0</v>
          </cell>
          <cell r="J288">
            <v>0</v>
          </cell>
          <cell r="K288">
            <v>0</v>
          </cell>
          <cell r="M288">
            <v>0</v>
          </cell>
          <cell r="N288">
            <v>0</v>
          </cell>
          <cell r="P288">
            <v>0</v>
          </cell>
        </row>
        <row r="289">
          <cell r="A289">
            <v>0</v>
          </cell>
          <cell r="B289">
            <v>0</v>
          </cell>
          <cell r="C289">
            <v>0</v>
          </cell>
          <cell r="D289">
            <v>0</v>
          </cell>
          <cell r="E289">
            <v>0</v>
          </cell>
          <cell r="F289">
            <v>0</v>
          </cell>
          <cell r="G289">
            <v>0</v>
          </cell>
          <cell r="H289">
            <v>0</v>
          </cell>
          <cell r="I289">
            <v>0</v>
          </cell>
          <cell r="J289">
            <v>0</v>
          </cell>
          <cell r="K289">
            <v>0</v>
          </cell>
          <cell r="M289">
            <v>0</v>
          </cell>
          <cell r="N289">
            <v>0</v>
          </cell>
          <cell r="P289">
            <v>0</v>
          </cell>
        </row>
        <row r="290">
          <cell r="A290">
            <v>0</v>
          </cell>
          <cell r="B290">
            <v>0</v>
          </cell>
          <cell r="C290">
            <v>0</v>
          </cell>
          <cell r="D290">
            <v>0</v>
          </cell>
          <cell r="E290">
            <v>0</v>
          </cell>
          <cell r="F290">
            <v>0</v>
          </cell>
          <cell r="G290">
            <v>0</v>
          </cell>
          <cell r="H290">
            <v>0</v>
          </cell>
          <cell r="I290">
            <v>0</v>
          </cell>
          <cell r="J290">
            <v>0</v>
          </cell>
          <cell r="K290">
            <v>0</v>
          </cell>
          <cell r="M290">
            <v>0</v>
          </cell>
          <cell r="N290">
            <v>0</v>
          </cell>
          <cell r="P290">
            <v>0</v>
          </cell>
        </row>
        <row r="291">
          <cell r="A291">
            <v>0</v>
          </cell>
          <cell r="B291">
            <v>0</v>
          </cell>
          <cell r="C291">
            <v>0</v>
          </cell>
          <cell r="D291">
            <v>0</v>
          </cell>
          <cell r="E291">
            <v>0</v>
          </cell>
          <cell r="F291">
            <v>0</v>
          </cell>
          <cell r="G291">
            <v>0</v>
          </cell>
          <cell r="H291">
            <v>0</v>
          </cell>
          <cell r="I291">
            <v>0</v>
          </cell>
          <cell r="J291">
            <v>0</v>
          </cell>
          <cell r="K291">
            <v>0</v>
          </cell>
          <cell r="M291">
            <v>0</v>
          </cell>
          <cell r="N291">
            <v>0</v>
          </cell>
          <cell r="P291">
            <v>0</v>
          </cell>
        </row>
        <row r="292">
          <cell r="A292">
            <v>0</v>
          </cell>
          <cell r="B292">
            <v>0</v>
          </cell>
          <cell r="C292">
            <v>0</v>
          </cell>
          <cell r="D292">
            <v>0</v>
          </cell>
          <cell r="E292">
            <v>0</v>
          </cell>
          <cell r="F292">
            <v>0</v>
          </cell>
          <cell r="G292">
            <v>0</v>
          </cell>
          <cell r="H292">
            <v>0</v>
          </cell>
          <cell r="I292">
            <v>0</v>
          </cell>
          <cell r="J292">
            <v>0</v>
          </cell>
          <cell r="K292">
            <v>0</v>
          </cell>
          <cell r="M292">
            <v>0</v>
          </cell>
          <cell r="N292">
            <v>0</v>
          </cell>
          <cell r="P292">
            <v>0</v>
          </cell>
        </row>
        <row r="293">
          <cell r="A293">
            <v>0</v>
          </cell>
          <cell r="B293">
            <v>0</v>
          </cell>
          <cell r="C293">
            <v>0</v>
          </cell>
          <cell r="D293">
            <v>0</v>
          </cell>
          <cell r="E293">
            <v>0</v>
          </cell>
          <cell r="F293">
            <v>0</v>
          </cell>
          <cell r="G293">
            <v>0</v>
          </cell>
          <cell r="H293">
            <v>0</v>
          </cell>
          <cell r="I293">
            <v>0</v>
          </cell>
          <cell r="J293">
            <v>0</v>
          </cell>
          <cell r="K293">
            <v>0</v>
          </cell>
          <cell r="M293">
            <v>0</v>
          </cell>
          <cell r="N293">
            <v>0</v>
          </cell>
          <cell r="P293">
            <v>0</v>
          </cell>
        </row>
        <row r="294">
          <cell r="A294">
            <v>0</v>
          </cell>
          <cell r="B294">
            <v>0</v>
          </cell>
          <cell r="C294">
            <v>0</v>
          </cell>
          <cell r="D294">
            <v>0</v>
          </cell>
          <cell r="E294">
            <v>0</v>
          </cell>
          <cell r="F294">
            <v>0</v>
          </cell>
          <cell r="G294">
            <v>0</v>
          </cell>
          <cell r="H294">
            <v>0</v>
          </cell>
          <cell r="I294">
            <v>0</v>
          </cell>
          <cell r="J294">
            <v>0</v>
          </cell>
          <cell r="K294">
            <v>0</v>
          </cell>
          <cell r="M294">
            <v>0</v>
          </cell>
          <cell r="N294">
            <v>0</v>
          </cell>
          <cell r="P294">
            <v>0</v>
          </cell>
        </row>
        <row r="295">
          <cell r="A295">
            <v>0</v>
          </cell>
          <cell r="B295">
            <v>0</v>
          </cell>
          <cell r="C295">
            <v>0</v>
          </cell>
          <cell r="D295">
            <v>0</v>
          </cell>
          <cell r="E295">
            <v>0</v>
          </cell>
          <cell r="F295">
            <v>0</v>
          </cell>
          <cell r="G295">
            <v>0</v>
          </cell>
          <cell r="H295">
            <v>0</v>
          </cell>
          <cell r="I295">
            <v>0</v>
          </cell>
          <cell r="J295">
            <v>0</v>
          </cell>
          <cell r="K295">
            <v>0</v>
          </cell>
          <cell r="M295">
            <v>0</v>
          </cell>
          <cell r="N295">
            <v>0</v>
          </cell>
          <cell r="P295">
            <v>0</v>
          </cell>
        </row>
        <row r="296">
          <cell r="A296">
            <v>0</v>
          </cell>
          <cell r="B296">
            <v>0</v>
          </cell>
          <cell r="C296">
            <v>0</v>
          </cell>
          <cell r="D296">
            <v>0</v>
          </cell>
          <cell r="E296">
            <v>0</v>
          </cell>
          <cell r="F296">
            <v>0</v>
          </cell>
          <cell r="G296">
            <v>0</v>
          </cell>
          <cell r="H296">
            <v>0</v>
          </cell>
          <cell r="I296">
            <v>0</v>
          </cell>
          <cell r="J296">
            <v>0</v>
          </cell>
          <cell r="K296">
            <v>0</v>
          </cell>
          <cell r="M296">
            <v>0</v>
          </cell>
          <cell r="N296">
            <v>0</v>
          </cell>
          <cell r="P296">
            <v>0</v>
          </cell>
        </row>
        <row r="297">
          <cell r="A297">
            <v>0</v>
          </cell>
          <cell r="B297">
            <v>0</v>
          </cell>
          <cell r="C297">
            <v>0</v>
          </cell>
          <cell r="D297">
            <v>0</v>
          </cell>
          <cell r="E297">
            <v>0</v>
          </cell>
          <cell r="F297">
            <v>0</v>
          </cell>
          <cell r="G297">
            <v>0</v>
          </cell>
          <cell r="H297">
            <v>0</v>
          </cell>
          <cell r="I297">
            <v>0</v>
          </cell>
          <cell r="J297">
            <v>0</v>
          </cell>
          <cell r="K297">
            <v>0</v>
          </cell>
          <cell r="M297">
            <v>0</v>
          </cell>
          <cell r="N297">
            <v>0</v>
          </cell>
          <cell r="P297">
            <v>0</v>
          </cell>
        </row>
        <row r="298">
          <cell r="A298">
            <v>0</v>
          </cell>
          <cell r="B298">
            <v>0</v>
          </cell>
          <cell r="C298">
            <v>0</v>
          </cell>
          <cell r="D298">
            <v>0</v>
          </cell>
          <cell r="E298">
            <v>0</v>
          </cell>
          <cell r="F298">
            <v>0</v>
          </cell>
          <cell r="G298">
            <v>0</v>
          </cell>
          <cell r="H298">
            <v>0</v>
          </cell>
          <cell r="I298">
            <v>0</v>
          </cell>
          <cell r="J298">
            <v>0</v>
          </cell>
          <cell r="K298">
            <v>0</v>
          </cell>
          <cell r="M298">
            <v>0</v>
          </cell>
          <cell r="N298">
            <v>0</v>
          </cell>
          <cell r="P298">
            <v>0</v>
          </cell>
        </row>
        <row r="299">
          <cell r="A299">
            <v>0</v>
          </cell>
          <cell r="B299">
            <v>0</v>
          </cell>
          <cell r="C299">
            <v>0</v>
          </cell>
          <cell r="D299">
            <v>0</v>
          </cell>
          <cell r="E299">
            <v>0</v>
          </cell>
          <cell r="F299">
            <v>0</v>
          </cell>
          <cell r="G299">
            <v>0</v>
          </cell>
          <cell r="H299">
            <v>0</v>
          </cell>
          <cell r="I299">
            <v>0</v>
          </cell>
          <cell r="J299">
            <v>0</v>
          </cell>
          <cell r="K299">
            <v>0</v>
          </cell>
          <cell r="M299">
            <v>0</v>
          </cell>
          <cell r="N299">
            <v>0</v>
          </cell>
          <cell r="P299">
            <v>0</v>
          </cell>
        </row>
        <row r="300">
          <cell r="A300">
            <v>0</v>
          </cell>
          <cell r="B300">
            <v>0</v>
          </cell>
          <cell r="C300">
            <v>0</v>
          </cell>
          <cell r="D300">
            <v>0</v>
          </cell>
          <cell r="E300">
            <v>0</v>
          </cell>
          <cell r="F300">
            <v>0</v>
          </cell>
          <cell r="G300">
            <v>0</v>
          </cell>
          <cell r="H300">
            <v>0</v>
          </cell>
          <cell r="I300">
            <v>0</v>
          </cell>
          <cell r="J300">
            <v>0</v>
          </cell>
          <cell r="K300">
            <v>0</v>
          </cell>
          <cell r="M300">
            <v>0</v>
          </cell>
          <cell r="N300">
            <v>0</v>
          </cell>
          <cell r="P300">
            <v>0</v>
          </cell>
        </row>
        <row r="301">
          <cell r="A301">
            <v>0</v>
          </cell>
          <cell r="B301">
            <v>0</v>
          </cell>
          <cell r="C301">
            <v>0</v>
          </cell>
          <cell r="D301">
            <v>0</v>
          </cell>
          <cell r="E301">
            <v>0</v>
          </cell>
          <cell r="F301">
            <v>0</v>
          </cell>
          <cell r="G301">
            <v>0</v>
          </cell>
          <cell r="H301">
            <v>0</v>
          </cell>
          <cell r="I301">
            <v>0</v>
          </cell>
          <cell r="J301">
            <v>0</v>
          </cell>
          <cell r="K301">
            <v>0</v>
          </cell>
          <cell r="M301">
            <v>0</v>
          </cell>
          <cell r="N301">
            <v>0</v>
          </cell>
          <cell r="P301">
            <v>0</v>
          </cell>
        </row>
        <row r="302">
          <cell r="A302">
            <v>0</v>
          </cell>
          <cell r="B302">
            <v>0</v>
          </cell>
          <cell r="C302">
            <v>0</v>
          </cell>
          <cell r="D302">
            <v>0</v>
          </cell>
          <cell r="E302">
            <v>0</v>
          </cell>
          <cell r="F302">
            <v>0</v>
          </cell>
          <cell r="G302">
            <v>0</v>
          </cell>
          <cell r="H302">
            <v>0</v>
          </cell>
          <cell r="I302">
            <v>0</v>
          </cell>
          <cell r="J302">
            <v>0</v>
          </cell>
          <cell r="K302">
            <v>0</v>
          </cell>
          <cell r="M302">
            <v>0</v>
          </cell>
          <cell r="N302">
            <v>0</v>
          </cell>
          <cell r="P302">
            <v>0</v>
          </cell>
        </row>
        <row r="303">
          <cell r="A303">
            <v>0</v>
          </cell>
          <cell r="B303">
            <v>0</v>
          </cell>
          <cell r="C303">
            <v>0</v>
          </cell>
          <cell r="D303">
            <v>0</v>
          </cell>
          <cell r="E303">
            <v>0</v>
          </cell>
          <cell r="F303">
            <v>0</v>
          </cell>
          <cell r="G303">
            <v>0</v>
          </cell>
          <cell r="H303">
            <v>0</v>
          </cell>
          <cell r="I303">
            <v>0</v>
          </cell>
          <cell r="J303">
            <v>0</v>
          </cell>
          <cell r="K303">
            <v>0</v>
          </cell>
          <cell r="M303">
            <v>0</v>
          </cell>
          <cell r="N303">
            <v>0</v>
          </cell>
          <cell r="P303">
            <v>0</v>
          </cell>
        </row>
        <row r="304">
          <cell r="A304">
            <v>0</v>
          </cell>
          <cell r="B304">
            <v>0</v>
          </cell>
          <cell r="C304">
            <v>0</v>
          </cell>
          <cell r="D304">
            <v>0</v>
          </cell>
          <cell r="E304">
            <v>0</v>
          </cell>
          <cell r="F304">
            <v>0</v>
          </cell>
          <cell r="G304">
            <v>0</v>
          </cell>
          <cell r="H304">
            <v>0</v>
          </cell>
          <cell r="I304">
            <v>0</v>
          </cell>
          <cell r="J304">
            <v>0</v>
          </cell>
          <cell r="K304">
            <v>0</v>
          </cell>
          <cell r="M304">
            <v>0</v>
          </cell>
          <cell r="N304">
            <v>0</v>
          </cell>
          <cell r="P304">
            <v>0</v>
          </cell>
        </row>
        <row r="305">
          <cell r="A305">
            <v>0</v>
          </cell>
          <cell r="B305">
            <v>0</v>
          </cell>
          <cell r="C305">
            <v>0</v>
          </cell>
          <cell r="D305">
            <v>0</v>
          </cell>
          <cell r="E305">
            <v>0</v>
          </cell>
          <cell r="F305">
            <v>0</v>
          </cell>
          <cell r="G305">
            <v>0</v>
          </cell>
          <cell r="H305">
            <v>0</v>
          </cell>
          <cell r="I305">
            <v>0</v>
          </cell>
          <cell r="J305">
            <v>0</v>
          </cell>
          <cell r="K305">
            <v>0</v>
          </cell>
          <cell r="M305">
            <v>0</v>
          </cell>
          <cell r="N305">
            <v>0</v>
          </cell>
          <cell r="P305">
            <v>0</v>
          </cell>
        </row>
        <row r="306">
          <cell r="A306">
            <v>0</v>
          </cell>
          <cell r="B306">
            <v>0</v>
          </cell>
          <cell r="C306">
            <v>0</v>
          </cell>
          <cell r="D306">
            <v>0</v>
          </cell>
          <cell r="E306">
            <v>0</v>
          </cell>
          <cell r="F306">
            <v>0</v>
          </cell>
          <cell r="G306">
            <v>0</v>
          </cell>
          <cell r="H306">
            <v>0</v>
          </cell>
          <cell r="I306">
            <v>0</v>
          </cell>
          <cell r="J306">
            <v>0</v>
          </cell>
          <cell r="K306">
            <v>0</v>
          </cell>
          <cell r="M306">
            <v>0</v>
          </cell>
          <cell r="N306">
            <v>0</v>
          </cell>
          <cell r="P306">
            <v>0</v>
          </cell>
        </row>
        <row r="307">
          <cell r="A307">
            <v>0</v>
          </cell>
          <cell r="B307">
            <v>0</v>
          </cell>
          <cell r="C307">
            <v>0</v>
          </cell>
          <cell r="D307">
            <v>0</v>
          </cell>
          <cell r="E307">
            <v>0</v>
          </cell>
          <cell r="F307">
            <v>0</v>
          </cell>
          <cell r="G307">
            <v>0</v>
          </cell>
          <cell r="H307">
            <v>0</v>
          </cell>
          <cell r="I307">
            <v>0</v>
          </cell>
          <cell r="J307">
            <v>0</v>
          </cell>
          <cell r="K307">
            <v>0</v>
          </cell>
          <cell r="M307">
            <v>0</v>
          </cell>
          <cell r="N307">
            <v>0</v>
          </cell>
          <cell r="P307">
            <v>0</v>
          </cell>
        </row>
        <row r="308">
          <cell r="A308">
            <v>0</v>
          </cell>
          <cell r="B308">
            <v>0</v>
          </cell>
          <cell r="C308">
            <v>0</v>
          </cell>
          <cell r="D308">
            <v>0</v>
          </cell>
          <cell r="E308">
            <v>0</v>
          </cell>
          <cell r="F308">
            <v>0</v>
          </cell>
          <cell r="G308">
            <v>0</v>
          </cell>
          <cell r="H308">
            <v>0</v>
          </cell>
          <cell r="I308">
            <v>0</v>
          </cell>
          <cell r="J308">
            <v>0</v>
          </cell>
          <cell r="K308">
            <v>0</v>
          </cell>
          <cell r="M308">
            <v>0</v>
          </cell>
          <cell r="N308">
            <v>0</v>
          </cell>
          <cell r="P308">
            <v>0</v>
          </cell>
        </row>
        <row r="309">
          <cell r="A309">
            <v>0</v>
          </cell>
          <cell r="B309">
            <v>0</v>
          </cell>
          <cell r="C309">
            <v>0</v>
          </cell>
          <cell r="D309">
            <v>0</v>
          </cell>
          <cell r="E309">
            <v>0</v>
          </cell>
          <cell r="F309">
            <v>0</v>
          </cell>
          <cell r="G309">
            <v>0</v>
          </cell>
          <cell r="H309">
            <v>0</v>
          </cell>
          <cell r="I309">
            <v>0</v>
          </cell>
          <cell r="J309">
            <v>0</v>
          </cell>
          <cell r="K309">
            <v>0</v>
          </cell>
          <cell r="M309">
            <v>0</v>
          </cell>
          <cell r="N309">
            <v>0</v>
          </cell>
          <cell r="P309">
            <v>0</v>
          </cell>
        </row>
        <row r="310">
          <cell r="A310">
            <v>0</v>
          </cell>
          <cell r="B310">
            <v>0</v>
          </cell>
          <cell r="C310">
            <v>0</v>
          </cell>
          <cell r="D310">
            <v>0</v>
          </cell>
          <cell r="E310">
            <v>0</v>
          </cell>
          <cell r="F310">
            <v>0</v>
          </cell>
          <cell r="G310">
            <v>0</v>
          </cell>
          <cell r="H310">
            <v>0</v>
          </cell>
          <cell r="I310">
            <v>0</v>
          </cell>
          <cell r="J310">
            <v>0</v>
          </cell>
          <cell r="K310">
            <v>0</v>
          </cell>
          <cell r="M310">
            <v>0</v>
          </cell>
          <cell r="N310">
            <v>0</v>
          </cell>
          <cell r="P310">
            <v>0</v>
          </cell>
        </row>
        <row r="311">
          <cell r="A311">
            <v>0</v>
          </cell>
          <cell r="B311">
            <v>0</v>
          </cell>
          <cell r="C311">
            <v>0</v>
          </cell>
          <cell r="D311">
            <v>0</v>
          </cell>
          <cell r="E311">
            <v>0</v>
          </cell>
          <cell r="F311">
            <v>0</v>
          </cell>
          <cell r="G311">
            <v>0</v>
          </cell>
          <cell r="H311">
            <v>0</v>
          </cell>
          <cell r="I311">
            <v>0</v>
          </cell>
          <cell r="J311">
            <v>0</v>
          </cell>
          <cell r="K311">
            <v>0</v>
          </cell>
          <cell r="M311">
            <v>0</v>
          </cell>
          <cell r="N311">
            <v>0</v>
          </cell>
          <cell r="P311">
            <v>0</v>
          </cell>
        </row>
        <row r="312">
          <cell r="A312">
            <v>0</v>
          </cell>
          <cell r="B312">
            <v>0</v>
          </cell>
          <cell r="C312">
            <v>0</v>
          </cell>
          <cell r="D312">
            <v>0</v>
          </cell>
          <cell r="E312">
            <v>0</v>
          </cell>
          <cell r="F312">
            <v>0</v>
          </cell>
          <cell r="G312">
            <v>0</v>
          </cell>
          <cell r="H312">
            <v>0</v>
          </cell>
          <cell r="I312">
            <v>0</v>
          </cell>
          <cell r="J312">
            <v>0</v>
          </cell>
          <cell r="K312">
            <v>0</v>
          </cell>
          <cell r="M312">
            <v>0</v>
          </cell>
          <cell r="N312">
            <v>0</v>
          </cell>
          <cell r="P312">
            <v>0</v>
          </cell>
        </row>
        <row r="313">
          <cell r="A313">
            <v>0</v>
          </cell>
          <cell r="B313">
            <v>0</v>
          </cell>
          <cell r="C313">
            <v>0</v>
          </cell>
          <cell r="D313">
            <v>0</v>
          </cell>
          <cell r="E313">
            <v>0</v>
          </cell>
          <cell r="F313">
            <v>0</v>
          </cell>
          <cell r="G313">
            <v>0</v>
          </cell>
          <cell r="H313">
            <v>0</v>
          </cell>
          <cell r="I313">
            <v>0</v>
          </cell>
          <cell r="J313">
            <v>0</v>
          </cell>
          <cell r="K313">
            <v>0</v>
          </cell>
          <cell r="M313">
            <v>0</v>
          </cell>
          <cell r="N313">
            <v>0</v>
          </cell>
          <cell r="P313">
            <v>0</v>
          </cell>
        </row>
        <row r="314">
          <cell r="A314">
            <v>0</v>
          </cell>
          <cell r="B314">
            <v>0</v>
          </cell>
          <cell r="C314">
            <v>0</v>
          </cell>
          <cell r="D314">
            <v>0</v>
          </cell>
          <cell r="E314">
            <v>0</v>
          </cell>
          <cell r="F314">
            <v>0</v>
          </cell>
          <cell r="G314">
            <v>0</v>
          </cell>
          <cell r="H314">
            <v>0</v>
          </cell>
          <cell r="I314">
            <v>0</v>
          </cell>
          <cell r="J314">
            <v>0</v>
          </cell>
          <cell r="K314">
            <v>0</v>
          </cell>
          <cell r="M314">
            <v>0</v>
          </cell>
          <cell r="N314">
            <v>0</v>
          </cell>
          <cell r="P314">
            <v>0</v>
          </cell>
        </row>
        <row r="315">
          <cell r="A315">
            <v>0</v>
          </cell>
          <cell r="B315">
            <v>0</v>
          </cell>
          <cell r="C315">
            <v>0</v>
          </cell>
          <cell r="D315">
            <v>0</v>
          </cell>
          <cell r="E315">
            <v>0</v>
          </cell>
          <cell r="F315">
            <v>0</v>
          </cell>
          <cell r="G315">
            <v>0</v>
          </cell>
          <cell r="H315">
            <v>0</v>
          </cell>
          <cell r="I315">
            <v>0</v>
          </cell>
          <cell r="J315">
            <v>0</v>
          </cell>
          <cell r="K315">
            <v>0</v>
          </cell>
          <cell r="M315">
            <v>0</v>
          </cell>
          <cell r="N315">
            <v>0</v>
          </cell>
          <cell r="P315">
            <v>0</v>
          </cell>
        </row>
        <row r="316">
          <cell r="A316">
            <v>0</v>
          </cell>
          <cell r="B316">
            <v>0</v>
          </cell>
          <cell r="C316">
            <v>0</v>
          </cell>
          <cell r="D316">
            <v>0</v>
          </cell>
          <cell r="E316">
            <v>0</v>
          </cell>
          <cell r="F316">
            <v>0</v>
          </cell>
          <cell r="G316">
            <v>0</v>
          </cell>
          <cell r="H316">
            <v>0</v>
          </cell>
          <cell r="I316">
            <v>0</v>
          </cell>
          <cell r="J316">
            <v>0</v>
          </cell>
          <cell r="K316">
            <v>0</v>
          </cell>
          <cell r="M316">
            <v>0</v>
          </cell>
          <cell r="N316">
            <v>0</v>
          </cell>
          <cell r="P316">
            <v>0</v>
          </cell>
        </row>
        <row r="317">
          <cell r="A317">
            <v>0</v>
          </cell>
          <cell r="B317">
            <v>0</v>
          </cell>
          <cell r="C317">
            <v>0</v>
          </cell>
          <cell r="D317">
            <v>0</v>
          </cell>
          <cell r="E317">
            <v>0</v>
          </cell>
          <cell r="F317">
            <v>0</v>
          </cell>
          <cell r="G317">
            <v>0</v>
          </cell>
          <cell r="H317">
            <v>0</v>
          </cell>
          <cell r="I317">
            <v>0</v>
          </cell>
          <cell r="J317">
            <v>0</v>
          </cell>
          <cell r="K317">
            <v>0</v>
          </cell>
          <cell r="M317">
            <v>0</v>
          </cell>
          <cell r="N317">
            <v>0</v>
          </cell>
          <cell r="P317">
            <v>0</v>
          </cell>
        </row>
        <row r="318">
          <cell r="A318">
            <v>0</v>
          </cell>
          <cell r="B318">
            <v>0</v>
          </cell>
          <cell r="C318">
            <v>0</v>
          </cell>
          <cell r="D318">
            <v>0</v>
          </cell>
          <cell r="E318">
            <v>0</v>
          </cell>
          <cell r="F318">
            <v>0</v>
          </cell>
          <cell r="G318">
            <v>0</v>
          </cell>
          <cell r="H318">
            <v>0</v>
          </cell>
          <cell r="I318">
            <v>0</v>
          </cell>
          <cell r="J318">
            <v>0</v>
          </cell>
          <cell r="K318">
            <v>0</v>
          </cell>
          <cell r="M318">
            <v>0</v>
          </cell>
          <cell r="N318">
            <v>0</v>
          </cell>
          <cell r="P318">
            <v>0</v>
          </cell>
        </row>
        <row r="319">
          <cell r="A319">
            <v>0</v>
          </cell>
          <cell r="B319">
            <v>0</v>
          </cell>
          <cell r="C319">
            <v>0</v>
          </cell>
          <cell r="D319">
            <v>0</v>
          </cell>
          <cell r="E319">
            <v>0</v>
          </cell>
          <cell r="F319">
            <v>0</v>
          </cell>
          <cell r="G319">
            <v>0</v>
          </cell>
          <cell r="H319">
            <v>0</v>
          </cell>
          <cell r="I319">
            <v>0</v>
          </cell>
          <cell r="J319">
            <v>0</v>
          </cell>
          <cell r="K319">
            <v>0</v>
          </cell>
          <cell r="M319">
            <v>0</v>
          </cell>
          <cell r="N319">
            <v>0</v>
          </cell>
          <cell r="P319">
            <v>0</v>
          </cell>
        </row>
        <row r="320">
          <cell r="A320">
            <v>0</v>
          </cell>
          <cell r="B320">
            <v>0</v>
          </cell>
          <cell r="C320">
            <v>0</v>
          </cell>
          <cell r="D320">
            <v>0</v>
          </cell>
          <cell r="E320">
            <v>0</v>
          </cell>
          <cell r="F320">
            <v>0</v>
          </cell>
          <cell r="G320">
            <v>0</v>
          </cell>
          <cell r="H320">
            <v>0</v>
          </cell>
          <cell r="I320">
            <v>0</v>
          </cell>
          <cell r="J320">
            <v>0</v>
          </cell>
          <cell r="K320">
            <v>0</v>
          </cell>
          <cell r="M320">
            <v>0</v>
          </cell>
          <cell r="N320">
            <v>0</v>
          </cell>
          <cell r="P320">
            <v>0</v>
          </cell>
        </row>
        <row r="321">
          <cell r="A321">
            <v>0</v>
          </cell>
          <cell r="B321">
            <v>0</v>
          </cell>
          <cell r="C321">
            <v>0</v>
          </cell>
          <cell r="D321">
            <v>0</v>
          </cell>
          <cell r="E321">
            <v>0</v>
          </cell>
          <cell r="F321">
            <v>0</v>
          </cell>
          <cell r="G321">
            <v>0</v>
          </cell>
          <cell r="H321">
            <v>0</v>
          </cell>
          <cell r="I321">
            <v>0</v>
          </cell>
          <cell r="J321">
            <v>0</v>
          </cell>
          <cell r="K321">
            <v>0</v>
          </cell>
          <cell r="M321">
            <v>0</v>
          </cell>
          <cell r="N321">
            <v>0</v>
          </cell>
          <cell r="P321">
            <v>0</v>
          </cell>
        </row>
        <row r="322">
          <cell r="A322">
            <v>0</v>
          </cell>
          <cell r="B322">
            <v>0</v>
          </cell>
          <cell r="C322">
            <v>0</v>
          </cell>
          <cell r="D322">
            <v>0</v>
          </cell>
          <cell r="E322">
            <v>0</v>
          </cell>
          <cell r="F322">
            <v>0</v>
          </cell>
          <cell r="G322">
            <v>0</v>
          </cell>
          <cell r="H322">
            <v>0</v>
          </cell>
          <cell r="I322">
            <v>0</v>
          </cell>
          <cell r="J322">
            <v>0</v>
          </cell>
          <cell r="K322">
            <v>0</v>
          </cell>
          <cell r="M322">
            <v>0</v>
          </cell>
          <cell r="N322">
            <v>0</v>
          </cell>
          <cell r="P322">
            <v>0</v>
          </cell>
        </row>
        <row r="323">
          <cell r="A323">
            <v>0</v>
          </cell>
          <cell r="B323">
            <v>0</v>
          </cell>
          <cell r="C323">
            <v>0</v>
          </cell>
          <cell r="D323">
            <v>0</v>
          </cell>
          <cell r="E323">
            <v>0</v>
          </cell>
          <cell r="F323">
            <v>0</v>
          </cell>
          <cell r="G323">
            <v>0</v>
          </cell>
          <cell r="H323">
            <v>0</v>
          </cell>
          <cell r="I323">
            <v>0</v>
          </cell>
          <cell r="J323">
            <v>0</v>
          </cell>
          <cell r="K323">
            <v>0</v>
          </cell>
          <cell r="M323">
            <v>0</v>
          </cell>
          <cell r="N323">
            <v>0</v>
          </cell>
          <cell r="P323">
            <v>0</v>
          </cell>
        </row>
        <row r="324">
          <cell r="A324">
            <v>0</v>
          </cell>
          <cell r="B324">
            <v>0</v>
          </cell>
          <cell r="C324">
            <v>0</v>
          </cell>
          <cell r="D324">
            <v>0</v>
          </cell>
          <cell r="E324">
            <v>0</v>
          </cell>
          <cell r="F324">
            <v>0</v>
          </cell>
          <cell r="G324">
            <v>0</v>
          </cell>
          <cell r="H324">
            <v>0</v>
          </cell>
          <cell r="I324">
            <v>0</v>
          </cell>
          <cell r="J324">
            <v>0</v>
          </cell>
          <cell r="K324">
            <v>0</v>
          </cell>
          <cell r="M324">
            <v>0</v>
          </cell>
          <cell r="N324">
            <v>0</v>
          </cell>
          <cell r="P324">
            <v>0</v>
          </cell>
        </row>
        <row r="325">
          <cell r="A325">
            <v>0</v>
          </cell>
          <cell r="B325">
            <v>0</v>
          </cell>
          <cell r="C325">
            <v>0</v>
          </cell>
          <cell r="D325">
            <v>0</v>
          </cell>
          <cell r="E325">
            <v>0</v>
          </cell>
          <cell r="F325">
            <v>0</v>
          </cell>
          <cell r="G325">
            <v>0</v>
          </cell>
          <cell r="H325">
            <v>0</v>
          </cell>
          <cell r="I325">
            <v>0</v>
          </cell>
          <cell r="J325">
            <v>0</v>
          </cell>
          <cell r="K325">
            <v>0</v>
          </cell>
          <cell r="M325">
            <v>0</v>
          </cell>
          <cell r="N325">
            <v>0</v>
          </cell>
          <cell r="P325">
            <v>0</v>
          </cell>
        </row>
        <row r="326">
          <cell r="A326">
            <v>0</v>
          </cell>
          <cell r="B326">
            <v>0</v>
          </cell>
          <cell r="C326">
            <v>0</v>
          </cell>
          <cell r="D326">
            <v>0</v>
          </cell>
          <cell r="E326">
            <v>0</v>
          </cell>
          <cell r="F326">
            <v>0</v>
          </cell>
          <cell r="G326">
            <v>0</v>
          </cell>
          <cell r="H326">
            <v>0</v>
          </cell>
          <cell r="I326">
            <v>0</v>
          </cell>
          <cell r="J326">
            <v>0</v>
          </cell>
          <cell r="K326">
            <v>0</v>
          </cell>
          <cell r="M326">
            <v>0</v>
          </cell>
          <cell r="N326">
            <v>0</v>
          </cell>
          <cell r="P326">
            <v>0</v>
          </cell>
        </row>
        <row r="327">
          <cell r="A327">
            <v>0</v>
          </cell>
          <cell r="B327">
            <v>0</v>
          </cell>
          <cell r="C327">
            <v>0</v>
          </cell>
          <cell r="D327">
            <v>0</v>
          </cell>
          <cell r="E327">
            <v>0</v>
          </cell>
          <cell r="F327">
            <v>0</v>
          </cell>
          <cell r="G327">
            <v>0</v>
          </cell>
          <cell r="H327">
            <v>0</v>
          </cell>
          <cell r="I327">
            <v>0</v>
          </cell>
          <cell r="J327">
            <v>0</v>
          </cell>
          <cell r="K327">
            <v>0</v>
          </cell>
          <cell r="M327">
            <v>0</v>
          </cell>
          <cell r="N327">
            <v>0</v>
          </cell>
          <cell r="P327">
            <v>0</v>
          </cell>
        </row>
        <row r="328">
          <cell r="A328">
            <v>0</v>
          </cell>
          <cell r="B328">
            <v>0</v>
          </cell>
          <cell r="C328">
            <v>0</v>
          </cell>
          <cell r="D328">
            <v>0</v>
          </cell>
          <cell r="E328">
            <v>0</v>
          </cell>
          <cell r="F328">
            <v>0</v>
          </cell>
          <cell r="G328">
            <v>0</v>
          </cell>
          <cell r="H328">
            <v>0</v>
          </cell>
          <cell r="I328">
            <v>0</v>
          </cell>
          <cell r="J328">
            <v>0</v>
          </cell>
          <cell r="K328">
            <v>0</v>
          </cell>
          <cell r="M328">
            <v>0</v>
          </cell>
          <cell r="N328">
            <v>0</v>
          </cell>
          <cell r="P328">
            <v>0</v>
          </cell>
        </row>
        <row r="329">
          <cell r="A329">
            <v>0</v>
          </cell>
          <cell r="B329">
            <v>0</v>
          </cell>
          <cell r="C329">
            <v>0</v>
          </cell>
          <cell r="D329">
            <v>0</v>
          </cell>
          <cell r="E329">
            <v>0</v>
          </cell>
          <cell r="F329">
            <v>0</v>
          </cell>
          <cell r="G329">
            <v>0</v>
          </cell>
          <cell r="H329">
            <v>0</v>
          </cell>
          <cell r="I329">
            <v>0</v>
          </cell>
          <cell r="J329">
            <v>0</v>
          </cell>
          <cell r="K329">
            <v>0</v>
          </cell>
          <cell r="M329">
            <v>0</v>
          </cell>
          <cell r="N329">
            <v>0</v>
          </cell>
          <cell r="P329">
            <v>0</v>
          </cell>
        </row>
        <row r="330">
          <cell r="A330">
            <v>0</v>
          </cell>
          <cell r="B330">
            <v>0</v>
          </cell>
          <cell r="C330">
            <v>0</v>
          </cell>
          <cell r="D330">
            <v>0</v>
          </cell>
          <cell r="E330">
            <v>0</v>
          </cell>
          <cell r="F330">
            <v>0</v>
          </cell>
          <cell r="G330">
            <v>0</v>
          </cell>
          <cell r="H330">
            <v>0</v>
          </cell>
          <cell r="I330">
            <v>0</v>
          </cell>
          <cell r="J330">
            <v>0</v>
          </cell>
          <cell r="K330">
            <v>0</v>
          </cell>
          <cell r="M330">
            <v>0</v>
          </cell>
          <cell r="N330">
            <v>0</v>
          </cell>
          <cell r="P330">
            <v>0</v>
          </cell>
        </row>
        <row r="331">
          <cell r="A331">
            <v>0</v>
          </cell>
          <cell r="B331">
            <v>0</v>
          </cell>
          <cell r="C331">
            <v>0</v>
          </cell>
          <cell r="D331">
            <v>0</v>
          </cell>
          <cell r="E331">
            <v>0</v>
          </cell>
          <cell r="F331">
            <v>0</v>
          </cell>
          <cell r="G331">
            <v>0</v>
          </cell>
          <cell r="H331">
            <v>0</v>
          </cell>
          <cell r="I331">
            <v>0</v>
          </cell>
          <cell r="J331">
            <v>0</v>
          </cell>
          <cell r="K331">
            <v>0</v>
          </cell>
          <cell r="M331">
            <v>0</v>
          </cell>
          <cell r="N331">
            <v>0</v>
          </cell>
          <cell r="P331">
            <v>0</v>
          </cell>
        </row>
        <row r="332">
          <cell r="A332">
            <v>0</v>
          </cell>
          <cell r="B332">
            <v>0</v>
          </cell>
          <cell r="C332">
            <v>0</v>
          </cell>
          <cell r="D332">
            <v>0</v>
          </cell>
          <cell r="E332">
            <v>0</v>
          </cell>
          <cell r="F332">
            <v>0</v>
          </cell>
          <cell r="G332">
            <v>0</v>
          </cell>
          <cell r="H332">
            <v>0</v>
          </cell>
          <cell r="I332">
            <v>0</v>
          </cell>
          <cell r="J332">
            <v>0</v>
          </cell>
          <cell r="K332">
            <v>0</v>
          </cell>
          <cell r="M332">
            <v>0</v>
          </cell>
          <cell r="N332">
            <v>0</v>
          </cell>
          <cell r="P332">
            <v>0</v>
          </cell>
        </row>
        <row r="333">
          <cell r="A333">
            <v>0</v>
          </cell>
          <cell r="B333">
            <v>0</v>
          </cell>
          <cell r="C333">
            <v>0</v>
          </cell>
          <cell r="D333">
            <v>0</v>
          </cell>
          <cell r="E333">
            <v>0</v>
          </cell>
          <cell r="F333">
            <v>0</v>
          </cell>
          <cell r="G333">
            <v>0</v>
          </cell>
          <cell r="H333">
            <v>0</v>
          </cell>
          <cell r="I333">
            <v>0</v>
          </cell>
          <cell r="J333">
            <v>0</v>
          </cell>
          <cell r="K333">
            <v>0</v>
          </cell>
          <cell r="M333">
            <v>0</v>
          </cell>
          <cell r="N333">
            <v>0</v>
          </cell>
          <cell r="P333">
            <v>0</v>
          </cell>
        </row>
        <row r="334">
          <cell r="A334">
            <v>0</v>
          </cell>
          <cell r="B334">
            <v>0</v>
          </cell>
          <cell r="C334">
            <v>0</v>
          </cell>
          <cell r="D334">
            <v>0</v>
          </cell>
          <cell r="E334">
            <v>0</v>
          </cell>
          <cell r="F334">
            <v>0</v>
          </cell>
          <cell r="G334">
            <v>0</v>
          </cell>
          <cell r="H334">
            <v>0</v>
          </cell>
          <cell r="I334">
            <v>0</v>
          </cell>
          <cell r="J334">
            <v>0</v>
          </cell>
          <cell r="K334">
            <v>0</v>
          </cell>
          <cell r="M334">
            <v>0</v>
          </cell>
          <cell r="N334">
            <v>0</v>
          </cell>
          <cell r="P334">
            <v>0</v>
          </cell>
        </row>
        <row r="335">
          <cell r="A335">
            <v>0</v>
          </cell>
          <cell r="B335">
            <v>0</v>
          </cell>
          <cell r="C335">
            <v>0</v>
          </cell>
          <cell r="D335">
            <v>0</v>
          </cell>
          <cell r="E335">
            <v>0</v>
          </cell>
          <cell r="F335">
            <v>0</v>
          </cell>
          <cell r="G335">
            <v>0</v>
          </cell>
          <cell r="H335">
            <v>0</v>
          </cell>
          <cell r="I335">
            <v>0</v>
          </cell>
          <cell r="J335">
            <v>0</v>
          </cell>
          <cell r="K335">
            <v>0</v>
          </cell>
          <cell r="M335">
            <v>0</v>
          </cell>
          <cell r="N335">
            <v>0</v>
          </cell>
          <cell r="P335">
            <v>0</v>
          </cell>
        </row>
        <row r="336">
          <cell r="A336">
            <v>0</v>
          </cell>
          <cell r="B336">
            <v>0</v>
          </cell>
          <cell r="C336">
            <v>0</v>
          </cell>
          <cell r="D336">
            <v>0</v>
          </cell>
          <cell r="E336">
            <v>0</v>
          </cell>
          <cell r="F336">
            <v>0</v>
          </cell>
          <cell r="G336">
            <v>0</v>
          </cell>
          <cell r="H336">
            <v>0</v>
          </cell>
          <cell r="I336">
            <v>0</v>
          </cell>
          <cell r="J336">
            <v>0</v>
          </cell>
          <cell r="K336">
            <v>0</v>
          </cell>
          <cell r="M336">
            <v>0</v>
          </cell>
          <cell r="N336">
            <v>0</v>
          </cell>
          <cell r="P336">
            <v>0</v>
          </cell>
        </row>
        <row r="337">
          <cell r="A337">
            <v>0</v>
          </cell>
          <cell r="B337">
            <v>0</v>
          </cell>
          <cell r="C337">
            <v>0</v>
          </cell>
          <cell r="D337">
            <v>0</v>
          </cell>
          <cell r="E337">
            <v>0</v>
          </cell>
          <cell r="F337">
            <v>0</v>
          </cell>
          <cell r="G337">
            <v>0</v>
          </cell>
          <cell r="H337">
            <v>0</v>
          </cell>
          <cell r="I337">
            <v>0</v>
          </cell>
          <cell r="J337">
            <v>0</v>
          </cell>
          <cell r="K337">
            <v>0</v>
          </cell>
          <cell r="M337">
            <v>0</v>
          </cell>
          <cell r="N337">
            <v>0</v>
          </cell>
          <cell r="P337">
            <v>0</v>
          </cell>
        </row>
        <row r="338">
          <cell r="A338">
            <v>0</v>
          </cell>
          <cell r="B338">
            <v>0</v>
          </cell>
          <cell r="C338">
            <v>0</v>
          </cell>
          <cell r="D338">
            <v>0</v>
          </cell>
          <cell r="E338">
            <v>0</v>
          </cell>
          <cell r="F338">
            <v>0</v>
          </cell>
          <cell r="G338">
            <v>0</v>
          </cell>
          <cell r="H338">
            <v>0</v>
          </cell>
          <cell r="I338">
            <v>0</v>
          </cell>
          <cell r="J338">
            <v>0</v>
          </cell>
          <cell r="K338">
            <v>0</v>
          </cell>
          <cell r="M338">
            <v>0</v>
          </cell>
          <cell r="N338">
            <v>0</v>
          </cell>
          <cell r="P338">
            <v>0</v>
          </cell>
        </row>
        <row r="339">
          <cell r="A339">
            <v>0</v>
          </cell>
          <cell r="B339">
            <v>0</v>
          </cell>
          <cell r="C339">
            <v>0</v>
          </cell>
          <cell r="D339">
            <v>0</v>
          </cell>
          <cell r="E339">
            <v>0</v>
          </cell>
          <cell r="F339">
            <v>0</v>
          </cell>
          <cell r="G339">
            <v>0</v>
          </cell>
          <cell r="H339">
            <v>0</v>
          </cell>
          <cell r="I339">
            <v>0</v>
          </cell>
          <cell r="J339">
            <v>0</v>
          </cell>
          <cell r="K339">
            <v>0</v>
          </cell>
          <cell r="M339">
            <v>0</v>
          </cell>
          <cell r="N339">
            <v>0</v>
          </cell>
          <cell r="P339">
            <v>0</v>
          </cell>
        </row>
        <row r="340">
          <cell r="A340">
            <v>0</v>
          </cell>
          <cell r="B340">
            <v>0</v>
          </cell>
          <cell r="C340">
            <v>0</v>
          </cell>
          <cell r="D340">
            <v>0</v>
          </cell>
          <cell r="E340">
            <v>0</v>
          </cell>
          <cell r="F340">
            <v>0</v>
          </cell>
          <cell r="G340">
            <v>0</v>
          </cell>
          <cell r="H340">
            <v>0</v>
          </cell>
          <cell r="I340">
            <v>0</v>
          </cell>
          <cell r="J340">
            <v>0</v>
          </cell>
          <cell r="K340">
            <v>0</v>
          </cell>
          <cell r="M340">
            <v>0</v>
          </cell>
          <cell r="N340">
            <v>0</v>
          </cell>
          <cell r="P340">
            <v>0</v>
          </cell>
        </row>
        <row r="341">
          <cell r="A341">
            <v>0</v>
          </cell>
          <cell r="B341">
            <v>0</v>
          </cell>
          <cell r="C341">
            <v>0</v>
          </cell>
          <cell r="D341">
            <v>0</v>
          </cell>
          <cell r="E341">
            <v>0</v>
          </cell>
          <cell r="F341">
            <v>0</v>
          </cell>
          <cell r="G341">
            <v>0</v>
          </cell>
          <cell r="H341">
            <v>0</v>
          </cell>
          <cell r="I341">
            <v>0</v>
          </cell>
          <cell r="J341">
            <v>0</v>
          </cell>
          <cell r="K341">
            <v>0</v>
          </cell>
          <cell r="M341">
            <v>0</v>
          </cell>
          <cell r="N341">
            <v>0</v>
          </cell>
          <cell r="P341">
            <v>0</v>
          </cell>
        </row>
        <row r="342">
          <cell r="A342">
            <v>0</v>
          </cell>
          <cell r="B342">
            <v>0</v>
          </cell>
          <cell r="C342">
            <v>0</v>
          </cell>
          <cell r="D342">
            <v>0</v>
          </cell>
          <cell r="E342">
            <v>0</v>
          </cell>
          <cell r="F342">
            <v>0</v>
          </cell>
          <cell r="G342">
            <v>0</v>
          </cell>
          <cell r="H342">
            <v>0</v>
          </cell>
          <cell r="I342">
            <v>0</v>
          </cell>
          <cell r="J342">
            <v>0</v>
          </cell>
          <cell r="K342">
            <v>0</v>
          </cell>
          <cell r="M342">
            <v>0</v>
          </cell>
          <cell r="N342">
            <v>0</v>
          </cell>
          <cell r="P342">
            <v>0</v>
          </cell>
        </row>
        <row r="343">
          <cell r="A343">
            <v>0</v>
          </cell>
          <cell r="B343">
            <v>0</v>
          </cell>
          <cell r="C343">
            <v>0</v>
          </cell>
          <cell r="D343">
            <v>0</v>
          </cell>
          <cell r="E343">
            <v>0</v>
          </cell>
          <cell r="F343">
            <v>0</v>
          </cell>
          <cell r="G343">
            <v>0</v>
          </cell>
          <cell r="H343">
            <v>0</v>
          </cell>
          <cell r="I343">
            <v>0</v>
          </cell>
          <cell r="J343">
            <v>0</v>
          </cell>
          <cell r="K343">
            <v>0</v>
          </cell>
          <cell r="M343">
            <v>0</v>
          </cell>
          <cell r="N343">
            <v>0</v>
          </cell>
          <cell r="P343">
            <v>0</v>
          </cell>
        </row>
        <row r="344">
          <cell r="A344">
            <v>0</v>
          </cell>
          <cell r="B344">
            <v>0</v>
          </cell>
          <cell r="C344">
            <v>0</v>
          </cell>
          <cell r="D344">
            <v>0</v>
          </cell>
          <cell r="E344">
            <v>0</v>
          </cell>
          <cell r="F344">
            <v>0</v>
          </cell>
          <cell r="G344">
            <v>0</v>
          </cell>
          <cell r="H344">
            <v>0</v>
          </cell>
          <cell r="I344">
            <v>0</v>
          </cell>
          <cell r="J344">
            <v>0</v>
          </cell>
          <cell r="K344">
            <v>0</v>
          </cell>
          <cell r="M344">
            <v>0</v>
          </cell>
          <cell r="N344">
            <v>0</v>
          </cell>
          <cell r="P344">
            <v>0</v>
          </cell>
        </row>
        <row r="345">
          <cell r="A345">
            <v>0</v>
          </cell>
          <cell r="B345">
            <v>0</v>
          </cell>
          <cell r="C345">
            <v>0</v>
          </cell>
          <cell r="D345">
            <v>0</v>
          </cell>
          <cell r="E345">
            <v>0</v>
          </cell>
          <cell r="F345">
            <v>0</v>
          </cell>
          <cell r="G345">
            <v>0</v>
          </cell>
          <cell r="H345">
            <v>0</v>
          </cell>
          <cell r="I345">
            <v>0</v>
          </cell>
          <cell r="J345">
            <v>0</v>
          </cell>
          <cell r="K345">
            <v>0</v>
          </cell>
          <cell r="M345">
            <v>0</v>
          </cell>
          <cell r="N345">
            <v>0</v>
          </cell>
          <cell r="P345">
            <v>0</v>
          </cell>
        </row>
        <row r="346">
          <cell r="A346">
            <v>0</v>
          </cell>
          <cell r="B346">
            <v>0</v>
          </cell>
          <cell r="C346">
            <v>0</v>
          </cell>
          <cell r="D346">
            <v>0</v>
          </cell>
          <cell r="E346">
            <v>0</v>
          </cell>
          <cell r="F346">
            <v>0</v>
          </cell>
          <cell r="G346">
            <v>0</v>
          </cell>
          <cell r="H346">
            <v>0</v>
          </cell>
          <cell r="I346">
            <v>0</v>
          </cell>
          <cell r="J346">
            <v>0</v>
          </cell>
          <cell r="K346">
            <v>0</v>
          </cell>
          <cell r="M346">
            <v>0</v>
          </cell>
          <cell r="N346">
            <v>0</v>
          </cell>
          <cell r="P346">
            <v>0</v>
          </cell>
        </row>
        <row r="347">
          <cell r="A347">
            <v>0</v>
          </cell>
          <cell r="B347">
            <v>0</v>
          </cell>
          <cell r="C347">
            <v>0</v>
          </cell>
          <cell r="D347">
            <v>0</v>
          </cell>
          <cell r="E347">
            <v>0</v>
          </cell>
          <cell r="F347">
            <v>0</v>
          </cell>
          <cell r="G347">
            <v>0</v>
          </cell>
          <cell r="H347">
            <v>0</v>
          </cell>
          <cell r="I347">
            <v>0</v>
          </cell>
          <cell r="J347">
            <v>0</v>
          </cell>
          <cell r="K347">
            <v>0</v>
          </cell>
          <cell r="M347">
            <v>0</v>
          </cell>
          <cell r="N347">
            <v>0</v>
          </cell>
          <cell r="P347">
            <v>0</v>
          </cell>
        </row>
        <row r="348">
          <cell r="A348">
            <v>0</v>
          </cell>
          <cell r="B348">
            <v>0</v>
          </cell>
          <cell r="C348">
            <v>0</v>
          </cell>
          <cell r="D348">
            <v>0</v>
          </cell>
          <cell r="E348">
            <v>0</v>
          </cell>
          <cell r="F348">
            <v>0</v>
          </cell>
          <cell r="G348">
            <v>0</v>
          </cell>
          <cell r="H348">
            <v>0</v>
          </cell>
          <cell r="I348">
            <v>0</v>
          </cell>
          <cell r="J348">
            <v>0</v>
          </cell>
          <cell r="K348">
            <v>0</v>
          </cell>
          <cell r="M348">
            <v>0</v>
          </cell>
          <cell r="N348">
            <v>0</v>
          </cell>
          <cell r="P348">
            <v>0</v>
          </cell>
        </row>
        <row r="349">
          <cell r="A349">
            <v>0</v>
          </cell>
          <cell r="B349">
            <v>0</v>
          </cell>
          <cell r="C349">
            <v>0</v>
          </cell>
          <cell r="D349">
            <v>0</v>
          </cell>
          <cell r="E349">
            <v>0</v>
          </cell>
          <cell r="F349">
            <v>0</v>
          </cell>
          <cell r="G349">
            <v>0</v>
          </cell>
          <cell r="H349">
            <v>0</v>
          </cell>
          <cell r="I349">
            <v>0</v>
          </cell>
          <cell r="J349">
            <v>0</v>
          </cell>
          <cell r="K349">
            <v>0</v>
          </cell>
          <cell r="M349">
            <v>0</v>
          </cell>
          <cell r="N349">
            <v>0</v>
          </cell>
          <cell r="P349">
            <v>0</v>
          </cell>
        </row>
        <row r="350">
          <cell r="A350">
            <v>0</v>
          </cell>
          <cell r="B350">
            <v>0</v>
          </cell>
          <cell r="C350">
            <v>0</v>
          </cell>
          <cell r="D350">
            <v>0</v>
          </cell>
          <cell r="E350">
            <v>0</v>
          </cell>
          <cell r="F350">
            <v>0</v>
          </cell>
          <cell r="G350">
            <v>0</v>
          </cell>
          <cell r="H350">
            <v>0</v>
          </cell>
          <cell r="I350">
            <v>0</v>
          </cell>
          <cell r="J350">
            <v>0</v>
          </cell>
          <cell r="K350">
            <v>0</v>
          </cell>
          <cell r="M350">
            <v>0</v>
          </cell>
          <cell r="N350">
            <v>0</v>
          </cell>
          <cell r="P350">
            <v>0</v>
          </cell>
        </row>
        <row r="351">
          <cell r="A351">
            <v>0</v>
          </cell>
          <cell r="B351">
            <v>0</v>
          </cell>
          <cell r="C351">
            <v>0</v>
          </cell>
          <cell r="D351">
            <v>0</v>
          </cell>
          <cell r="E351">
            <v>0</v>
          </cell>
          <cell r="F351">
            <v>0</v>
          </cell>
          <cell r="G351">
            <v>0</v>
          </cell>
          <cell r="H351">
            <v>0</v>
          </cell>
          <cell r="I351">
            <v>0</v>
          </cell>
          <cell r="J351">
            <v>0</v>
          </cell>
          <cell r="K351">
            <v>0</v>
          </cell>
          <cell r="M351">
            <v>0</v>
          </cell>
          <cell r="N351">
            <v>0</v>
          </cell>
          <cell r="P351">
            <v>0</v>
          </cell>
        </row>
        <row r="352">
          <cell r="A352">
            <v>0</v>
          </cell>
          <cell r="B352">
            <v>0</v>
          </cell>
          <cell r="C352">
            <v>0</v>
          </cell>
          <cell r="D352">
            <v>0</v>
          </cell>
          <cell r="E352">
            <v>0</v>
          </cell>
          <cell r="F352">
            <v>0</v>
          </cell>
          <cell r="G352">
            <v>0</v>
          </cell>
          <cell r="H352">
            <v>0</v>
          </cell>
          <cell r="I352">
            <v>0</v>
          </cell>
          <cell r="J352">
            <v>0</v>
          </cell>
          <cell r="K352">
            <v>0</v>
          </cell>
          <cell r="M352">
            <v>0</v>
          </cell>
          <cell r="N352">
            <v>0</v>
          </cell>
          <cell r="P352">
            <v>0</v>
          </cell>
        </row>
        <row r="353">
          <cell r="A353">
            <v>0</v>
          </cell>
          <cell r="B353">
            <v>0</v>
          </cell>
          <cell r="C353">
            <v>0</v>
          </cell>
          <cell r="D353">
            <v>0</v>
          </cell>
          <cell r="E353">
            <v>0</v>
          </cell>
          <cell r="F353">
            <v>0</v>
          </cell>
          <cell r="G353">
            <v>0</v>
          </cell>
          <cell r="H353">
            <v>0</v>
          </cell>
          <cell r="I353">
            <v>0</v>
          </cell>
          <cell r="J353">
            <v>0</v>
          </cell>
          <cell r="K353">
            <v>0</v>
          </cell>
          <cell r="M353">
            <v>0</v>
          </cell>
          <cell r="N353">
            <v>0</v>
          </cell>
          <cell r="P353">
            <v>0</v>
          </cell>
        </row>
        <row r="354">
          <cell r="A354">
            <v>0</v>
          </cell>
          <cell r="B354">
            <v>0</v>
          </cell>
          <cell r="C354">
            <v>0</v>
          </cell>
          <cell r="D354">
            <v>0</v>
          </cell>
          <cell r="E354">
            <v>0</v>
          </cell>
          <cell r="F354">
            <v>0</v>
          </cell>
          <cell r="G354">
            <v>0</v>
          </cell>
          <cell r="H354">
            <v>0</v>
          </cell>
          <cell r="I354">
            <v>0</v>
          </cell>
          <cell r="J354">
            <v>0</v>
          </cell>
          <cell r="K354">
            <v>0</v>
          </cell>
          <cell r="M354">
            <v>0</v>
          </cell>
          <cell r="N354">
            <v>0</v>
          </cell>
          <cell r="P354">
            <v>0</v>
          </cell>
        </row>
        <row r="355">
          <cell r="A355">
            <v>0</v>
          </cell>
          <cell r="B355">
            <v>0</v>
          </cell>
          <cell r="C355">
            <v>0</v>
          </cell>
          <cell r="D355">
            <v>0</v>
          </cell>
          <cell r="E355">
            <v>0</v>
          </cell>
          <cell r="F355">
            <v>0</v>
          </cell>
          <cell r="G355">
            <v>0</v>
          </cell>
          <cell r="H355">
            <v>0</v>
          </cell>
          <cell r="I355">
            <v>0</v>
          </cell>
          <cell r="J355">
            <v>0</v>
          </cell>
          <cell r="K355">
            <v>0</v>
          </cell>
          <cell r="M355">
            <v>0</v>
          </cell>
          <cell r="N355">
            <v>0</v>
          </cell>
          <cell r="P355">
            <v>0</v>
          </cell>
        </row>
        <row r="356">
          <cell r="A356">
            <v>0</v>
          </cell>
          <cell r="B356">
            <v>0</v>
          </cell>
          <cell r="C356">
            <v>0</v>
          </cell>
          <cell r="D356">
            <v>0</v>
          </cell>
          <cell r="E356">
            <v>0</v>
          </cell>
          <cell r="F356">
            <v>0</v>
          </cell>
          <cell r="G356">
            <v>0</v>
          </cell>
          <cell r="H356">
            <v>0</v>
          </cell>
          <cell r="I356">
            <v>0</v>
          </cell>
          <cell r="J356">
            <v>0</v>
          </cell>
          <cell r="K356">
            <v>0</v>
          </cell>
          <cell r="M356">
            <v>0</v>
          </cell>
          <cell r="N356">
            <v>0</v>
          </cell>
          <cell r="P356">
            <v>0</v>
          </cell>
        </row>
        <row r="357">
          <cell r="A357">
            <v>0</v>
          </cell>
          <cell r="B357">
            <v>0</v>
          </cell>
          <cell r="C357">
            <v>0</v>
          </cell>
          <cell r="D357">
            <v>0</v>
          </cell>
          <cell r="E357">
            <v>0</v>
          </cell>
          <cell r="F357">
            <v>0</v>
          </cell>
          <cell r="G357">
            <v>0</v>
          </cell>
          <cell r="H357">
            <v>0</v>
          </cell>
          <cell r="I357">
            <v>0</v>
          </cell>
          <cell r="J357">
            <v>0</v>
          </cell>
          <cell r="K357">
            <v>0</v>
          </cell>
          <cell r="M357">
            <v>0</v>
          </cell>
          <cell r="N357">
            <v>0</v>
          </cell>
          <cell r="P357">
            <v>0</v>
          </cell>
        </row>
        <row r="358">
          <cell r="A358">
            <v>0</v>
          </cell>
          <cell r="B358">
            <v>0</v>
          </cell>
          <cell r="C358">
            <v>0</v>
          </cell>
          <cell r="D358">
            <v>0</v>
          </cell>
          <cell r="E358">
            <v>0</v>
          </cell>
          <cell r="F358">
            <v>0</v>
          </cell>
          <cell r="G358">
            <v>0</v>
          </cell>
          <cell r="H358">
            <v>0</v>
          </cell>
          <cell r="I358">
            <v>0</v>
          </cell>
          <cell r="J358">
            <v>0</v>
          </cell>
          <cell r="K358">
            <v>0</v>
          </cell>
          <cell r="M358">
            <v>0</v>
          </cell>
          <cell r="N358">
            <v>0</v>
          </cell>
          <cell r="P358">
            <v>0</v>
          </cell>
        </row>
        <row r="359">
          <cell r="A359">
            <v>0</v>
          </cell>
          <cell r="B359">
            <v>0</v>
          </cell>
          <cell r="C359">
            <v>0</v>
          </cell>
          <cell r="D359">
            <v>0</v>
          </cell>
          <cell r="E359">
            <v>0</v>
          </cell>
          <cell r="F359">
            <v>0</v>
          </cell>
          <cell r="G359">
            <v>0</v>
          </cell>
          <cell r="H359">
            <v>0</v>
          </cell>
          <cell r="I359">
            <v>0</v>
          </cell>
          <cell r="J359">
            <v>0</v>
          </cell>
          <cell r="K359">
            <v>0</v>
          </cell>
          <cell r="M359">
            <v>0</v>
          </cell>
          <cell r="N359">
            <v>0</v>
          </cell>
          <cell r="P359">
            <v>0</v>
          </cell>
        </row>
        <row r="360">
          <cell r="A360">
            <v>0</v>
          </cell>
          <cell r="B360">
            <v>0</v>
          </cell>
          <cell r="C360">
            <v>0</v>
          </cell>
          <cell r="D360">
            <v>0</v>
          </cell>
          <cell r="E360">
            <v>0</v>
          </cell>
          <cell r="F360">
            <v>0</v>
          </cell>
          <cell r="G360">
            <v>0</v>
          </cell>
          <cell r="H360">
            <v>0</v>
          </cell>
          <cell r="I360">
            <v>0</v>
          </cell>
          <cell r="J360">
            <v>0</v>
          </cell>
          <cell r="K360">
            <v>0</v>
          </cell>
          <cell r="M360">
            <v>0</v>
          </cell>
          <cell r="N360">
            <v>0</v>
          </cell>
          <cell r="P360">
            <v>0</v>
          </cell>
        </row>
        <row r="361">
          <cell r="A361">
            <v>0</v>
          </cell>
          <cell r="B361">
            <v>0</v>
          </cell>
          <cell r="C361">
            <v>0</v>
          </cell>
          <cell r="D361">
            <v>0</v>
          </cell>
          <cell r="E361">
            <v>0</v>
          </cell>
          <cell r="F361">
            <v>0</v>
          </cell>
          <cell r="G361">
            <v>0</v>
          </cell>
          <cell r="H361">
            <v>0</v>
          </cell>
          <cell r="I361">
            <v>0</v>
          </cell>
          <cell r="J361">
            <v>0</v>
          </cell>
          <cell r="K361">
            <v>0</v>
          </cell>
          <cell r="M361">
            <v>0</v>
          </cell>
          <cell r="N361">
            <v>0</v>
          </cell>
          <cell r="P361">
            <v>0</v>
          </cell>
        </row>
        <row r="362">
          <cell r="A362">
            <v>0</v>
          </cell>
          <cell r="B362">
            <v>0</v>
          </cell>
          <cell r="C362">
            <v>0</v>
          </cell>
          <cell r="D362">
            <v>0</v>
          </cell>
          <cell r="E362">
            <v>0</v>
          </cell>
          <cell r="F362">
            <v>0</v>
          </cell>
          <cell r="G362">
            <v>0</v>
          </cell>
          <cell r="H362">
            <v>0</v>
          </cell>
          <cell r="I362">
            <v>0</v>
          </cell>
          <cell r="J362">
            <v>0</v>
          </cell>
          <cell r="K362">
            <v>0</v>
          </cell>
          <cell r="M362">
            <v>0</v>
          </cell>
          <cell r="N362">
            <v>0</v>
          </cell>
          <cell r="P362">
            <v>0</v>
          </cell>
        </row>
        <row r="363">
          <cell r="A363">
            <v>0</v>
          </cell>
          <cell r="B363">
            <v>0</v>
          </cell>
          <cell r="C363">
            <v>0</v>
          </cell>
          <cell r="D363">
            <v>0</v>
          </cell>
          <cell r="E363">
            <v>0</v>
          </cell>
          <cell r="F363">
            <v>0</v>
          </cell>
          <cell r="G363">
            <v>0</v>
          </cell>
          <cell r="H363">
            <v>0</v>
          </cell>
          <cell r="I363">
            <v>0</v>
          </cell>
          <cell r="J363">
            <v>0</v>
          </cell>
          <cell r="K363">
            <v>0</v>
          </cell>
          <cell r="M363">
            <v>0</v>
          </cell>
          <cell r="N363">
            <v>0</v>
          </cell>
          <cell r="P363">
            <v>0</v>
          </cell>
        </row>
        <row r="364">
          <cell r="A364">
            <v>0</v>
          </cell>
          <cell r="B364">
            <v>0</v>
          </cell>
          <cell r="C364">
            <v>0</v>
          </cell>
          <cell r="D364">
            <v>0</v>
          </cell>
          <cell r="E364">
            <v>0</v>
          </cell>
          <cell r="F364">
            <v>0</v>
          </cell>
          <cell r="G364">
            <v>0</v>
          </cell>
          <cell r="H364">
            <v>0</v>
          </cell>
          <cell r="I364">
            <v>0</v>
          </cell>
          <cell r="J364">
            <v>0</v>
          </cell>
          <cell r="K364">
            <v>0</v>
          </cell>
          <cell r="M364">
            <v>0</v>
          </cell>
          <cell r="N364">
            <v>0</v>
          </cell>
          <cell r="P364">
            <v>0</v>
          </cell>
        </row>
        <row r="365">
          <cell r="A365">
            <v>0</v>
          </cell>
          <cell r="B365">
            <v>0</v>
          </cell>
          <cell r="C365">
            <v>0</v>
          </cell>
          <cell r="D365">
            <v>0</v>
          </cell>
          <cell r="E365">
            <v>0</v>
          </cell>
          <cell r="F365">
            <v>0</v>
          </cell>
          <cell r="G365">
            <v>0</v>
          </cell>
          <cell r="H365">
            <v>0</v>
          </cell>
          <cell r="I365">
            <v>0</v>
          </cell>
          <cell r="J365">
            <v>0</v>
          </cell>
          <cell r="K365">
            <v>0</v>
          </cell>
          <cell r="M365">
            <v>0</v>
          </cell>
          <cell r="N365">
            <v>0</v>
          </cell>
          <cell r="P365">
            <v>0</v>
          </cell>
        </row>
        <row r="366">
          <cell r="A366">
            <v>0</v>
          </cell>
          <cell r="B366">
            <v>0</v>
          </cell>
          <cell r="C366">
            <v>0</v>
          </cell>
          <cell r="D366">
            <v>0</v>
          </cell>
          <cell r="E366">
            <v>0</v>
          </cell>
          <cell r="F366">
            <v>0</v>
          </cell>
          <cell r="G366">
            <v>0</v>
          </cell>
          <cell r="H366">
            <v>0</v>
          </cell>
          <cell r="I366">
            <v>0</v>
          </cell>
          <cell r="J366">
            <v>0</v>
          </cell>
          <cell r="K366">
            <v>0</v>
          </cell>
          <cell r="M366">
            <v>0</v>
          </cell>
          <cell r="N366">
            <v>0</v>
          </cell>
          <cell r="P366">
            <v>0</v>
          </cell>
        </row>
        <row r="367">
          <cell r="A367">
            <v>0</v>
          </cell>
          <cell r="B367">
            <v>0</v>
          </cell>
          <cell r="C367">
            <v>0</v>
          </cell>
          <cell r="D367">
            <v>0</v>
          </cell>
          <cell r="E367">
            <v>0</v>
          </cell>
          <cell r="F367">
            <v>0</v>
          </cell>
          <cell r="G367">
            <v>0</v>
          </cell>
          <cell r="H367">
            <v>0</v>
          </cell>
          <cell r="I367">
            <v>0</v>
          </cell>
          <cell r="J367">
            <v>0</v>
          </cell>
          <cell r="K367">
            <v>0</v>
          </cell>
          <cell r="M367">
            <v>0</v>
          </cell>
          <cell r="N367">
            <v>0</v>
          </cell>
          <cell r="P367">
            <v>0</v>
          </cell>
        </row>
        <row r="368">
          <cell r="A368">
            <v>0</v>
          </cell>
          <cell r="B368">
            <v>0</v>
          </cell>
          <cell r="C368">
            <v>0</v>
          </cell>
          <cell r="D368">
            <v>0</v>
          </cell>
          <cell r="E368">
            <v>0</v>
          </cell>
          <cell r="F368">
            <v>0</v>
          </cell>
          <cell r="G368">
            <v>0</v>
          </cell>
          <cell r="H368">
            <v>0</v>
          </cell>
          <cell r="I368">
            <v>0</v>
          </cell>
          <cell r="J368">
            <v>0</v>
          </cell>
          <cell r="K368">
            <v>0</v>
          </cell>
          <cell r="M368">
            <v>0</v>
          </cell>
          <cell r="N368">
            <v>0</v>
          </cell>
          <cell r="P368">
            <v>0</v>
          </cell>
        </row>
        <row r="369">
          <cell r="A369">
            <v>0</v>
          </cell>
          <cell r="B369">
            <v>0</v>
          </cell>
          <cell r="C369">
            <v>0</v>
          </cell>
          <cell r="D369">
            <v>0</v>
          </cell>
          <cell r="E369">
            <v>0</v>
          </cell>
          <cell r="F369">
            <v>0</v>
          </cell>
          <cell r="G369">
            <v>0</v>
          </cell>
          <cell r="H369">
            <v>0</v>
          </cell>
          <cell r="I369">
            <v>0</v>
          </cell>
          <cell r="J369">
            <v>0</v>
          </cell>
          <cell r="K369">
            <v>0</v>
          </cell>
          <cell r="M369">
            <v>0</v>
          </cell>
          <cell r="N369">
            <v>0</v>
          </cell>
          <cell r="P369">
            <v>0</v>
          </cell>
        </row>
        <row r="370">
          <cell r="A370">
            <v>0</v>
          </cell>
          <cell r="B370">
            <v>0</v>
          </cell>
          <cell r="C370">
            <v>0</v>
          </cell>
          <cell r="D370">
            <v>0</v>
          </cell>
          <cell r="E370">
            <v>0</v>
          </cell>
          <cell r="F370">
            <v>0</v>
          </cell>
          <cell r="G370">
            <v>0</v>
          </cell>
          <cell r="H370">
            <v>0</v>
          </cell>
          <cell r="I370">
            <v>0</v>
          </cell>
          <cell r="J370">
            <v>0</v>
          </cell>
          <cell r="K370">
            <v>0</v>
          </cell>
          <cell r="M370">
            <v>0</v>
          </cell>
          <cell r="N370">
            <v>0</v>
          </cell>
          <cell r="P370">
            <v>0</v>
          </cell>
        </row>
        <row r="371">
          <cell r="A371">
            <v>0</v>
          </cell>
          <cell r="B371">
            <v>0</v>
          </cell>
          <cell r="C371">
            <v>0</v>
          </cell>
          <cell r="D371">
            <v>0</v>
          </cell>
          <cell r="E371">
            <v>0</v>
          </cell>
          <cell r="F371">
            <v>0</v>
          </cell>
          <cell r="G371">
            <v>0</v>
          </cell>
          <cell r="H371">
            <v>0</v>
          </cell>
          <cell r="I371">
            <v>0</v>
          </cell>
          <cell r="J371">
            <v>0</v>
          </cell>
          <cell r="K371">
            <v>0</v>
          </cell>
          <cell r="M371">
            <v>0</v>
          </cell>
          <cell r="N371">
            <v>0</v>
          </cell>
          <cell r="P371">
            <v>0</v>
          </cell>
        </row>
        <row r="372">
          <cell r="A372">
            <v>0</v>
          </cell>
          <cell r="B372">
            <v>0</v>
          </cell>
          <cell r="C372">
            <v>0</v>
          </cell>
          <cell r="D372">
            <v>0</v>
          </cell>
          <cell r="E372">
            <v>0</v>
          </cell>
          <cell r="F372">
            <v>0</v>
          </cell>
          <cell r="G372">
            <v>0</v>
          </cell>
          <cell r="H372">
            <v>0</v>
          </cell>
          <cell r="I372">
            <v>0</v>
          </cell>
          <cell r="J372">
            <v>0</v>
          </cell>
          <cell r="K372">
            <v>0</v>
          </cell>
          <cell r="M372">
            <v>0</v>
          </cell>
          <cell r="N372">
            <v>0</v>
          </cell>
          <cell r="P372">
            <v>0</v>
          </cell>
        </row>
        <row r="373">
          <cell r="A373">
            <v>0</v>
          </cell>
          <cell r="B373">
            <v>0</v>
          </cell>
          <cell r="C373">
            <v>0</v>
          </cell>
          <cell r="D373">
            <v>0</v>
          </cell>
          <cell r="E373">
            <v>0</v>
          </cell>
          <cell r="F373">
            <v>0</v>
          </cell>
          <cell r="G373">
            <v>0</v>
          </cell>
          <cell r="H373">
            <v>0</v>
          </cell>
          <cell r="I373">
            <v>0</v>
          </cell>
          <cell r="J373">
            <v>0</v>
          </cell>
          <cell r="K373">
            <v>0</v>
          </cell>
          <cell r="M373">
            <v>0</v>
          </cell>
          <cell r="N373">
            <v>0</v>
          </cell>
          <cell r="P373">
            <v>0</v>
          </cell>
        </row>
        <row r="374">
          <cell r="A374">
            <v>0</v>
          </cell>
          <cell r="B374">
            <v>0</v>
          </cell>
          <cell r="C374">
            <v>0</v>
          </cell>
          <cell r="D374">
            <v>0</v>
          </cell>
          <cell r="E374">
            <v>0</v>
          </cell>
          <cell r="F374">
            <v>0</v>
          </cell>
          <cell r="G374">
            <v>0</v>
          </cell>
          <cell r="H374">
            <v>0</v>
          </cell>
          <cell r="I374">
            <v>0</v>
          </cell>
          <cell r="J374">
            <v>0</v>
          </cell>
          <cell r="K374">
            <v>0</v>
          </cell>
          <cell r="M374">
            <v>0</v>
          </cell>
          <cell r="N374">
            <v>0</v>
          </cell>
          <cell r="P374">
            <v>0</v>
          </cell>
        </row>
        <row r="375">
          <cell r="A375">
            <v>0</v>
          </cell>
          <cell r="B375">
            <v>0</v>
          </cell>
          <cell r="C375">
            <v>0</v>
          </cell>
          <cell r="D375">
            <v>0</v>
          </cell>
          <cell r="E375">
            <v>0</v>
          </cell>
          <cell r="F375">
            <v>0</v>
          </cell>
          <cell r="G375">
            <v>0</v>
          </cell>
          <cell r="H375">
            <v>0</v>
          </cell>
          <cell r="I375">
            <v>0</v>
          </cell>
          <cell r="J375">
            <v>0</v>
          </cell>
          <cell r="K375">
            <v>0</v>
          </cell>
          <cell r="M375">
            <v>0</v>
          </cell>
          <cell r="N375">
            <v>0</v>
          </cell>
          <cell r="P375">
            <v>0</v>
          </cell>
        </row>
        <row r="376">
          <cell r="A376">
            <v>0</v>
          </cell>
          <cell r="B376">
            <v>0</v>
          </cell>
          <cell r="C376">
            <v>0</v>
          </cell>
          <cell r="D376">
            <v>0</v>
          </cell>
          <cell r="E376">
            <v>0</v>
          </cell>
          <cell r="F376">
            <v>0</v>
          </cell>
          <cell r="G376">
            <v>0</v>
          </cell>
          <cell r="H376">
            <v>0</v>
          </cell>
          <cell r="I376">
            <v>0</v>
          </cell>
          <cell r="J376">
            <v>0</v>
          </cell>
          <cell r="K376">
            <v>0</v>
          </cell>
          <cell r="M376">
            <v>0</v>
          </cell>
          <cell r="N376">
            <v>0</v>
          </cell>
          <cell r="P376">
            <v>0</v>
          </cell>
        </row>
        <row r="377">
          <cell r="A377">
            <v>0</v>
          </cell>
          <cell r="B377">
            <v>0</v>
          </cell>
          <cell r="C377">
            <v>0</v>
          </cell>
          <cell r="D377">
            <v>0</v>
          </cell>
          <cell r="E377">
            <v>0</v>
          </cell>
          <cell r="F377">
            <v>0</v>
          </cell>
          <cell r="G377">
            <v>0</v>
          </cell>
          <cell r="H377">
            <v>0</v>
          </cell>
          <cell r="I377">
            <v>0</v>
          </cell>
          <cell r="J377">
            <v>0</v>
          </cell>
          <cell r="K377">
            <v>0</v>
          </cell>
          <cell r="M377">
            <v>0</v>
          </cell>
          <cell r="N377">
            <v>0</v>
          </cell>
          <cell r="P377">
            <v>0</v>
          </cell>
        </row>
        <row r="378">
          <cell r="A378">
            <v>0</v>
          </cell>
          <cell r="B378">
            <v>0</v>
          </cell>
          <cell r="C378">
            <v>0</v>
          </cell>
          <cell r="D378">
            <v>0</v>
          </cell>
          <cell r="E378">
            <v>0</v>
          </cell>
          <cell r="F378">
            <v>0</v>
          </cell>
          <cell r="G378">
            <v>0</v>
          </cell>
          <cell r="H378">
            <v>0</v>
          </cell>
          <cell r="I378">
            <v>0</v>
          </cell>
          <cell r="J378">
            <v>0</v>
          </cell>
          <cell r="K378">
            <v>0</v>
          </cell>
          <cell r="M378">
            <v>0</v>
          </cell>
          <cell r="N378">
            <v>0</v>
          </cell>
          <cell r="P378">
            <v>0</v>
          </cell>
        </row>
        <row r="379">
          <cell r="A379">
            <v>0</v>
          </cell>
          <cell r="B379">
            <v>0</v>
          </cell>
          <cell r="C379">
            <v>0</v>
          </cell>
          <cell r="D379">
            <v>0</v>
          </cell>
          <cell r="E379">
            <v>0</v>
          </cell>
          <cell r="F379">
            <v>0</v>
          </cell>
          <cell r="G379">
            <v>0</v>
          </cell>
          <cell r="H379">
            <v>0</v>
          </cell>
          <cell r="I379">
            <v>0</v>
          </cell>
          <cell r="J379">
            <v>0</v>
          </cell>
          <cell r="K379">
            <v>0</v>
          </cell>
          <cell r="M379">
            <v>0</v>
          </cell>
          <cell r="N379">
            <v>0</v>
          </cell>
          <cell r="P379">
            <v>0</v>
          </cell>
        </row>
        <row r="380">
          <cell r="A380">
            <v>0</v>
          </cell>
          <cell r="B380">
            <v>0</v>
          </cell>
          <cell r="C380">
            <v>0</v>
          </cell>
          <cell r="D380">
            <v>0</v>
          </cell>
          <cell r="E380">
            <v>0</v>
          </cell>
          <cell r="F380">
            <v>0</v>
          </cell>
          <cell r="G380">
            <v>0</v>
          </cell>
          <cell r="H380">
            <v>0</v>
          </cell>
          <cell r="I380">
            <v>0</v>
          </cell>
          <cell r="J380">
            <v>0</v>
          </cell>
          <cell r="K380">
            <v>0</v>
          </cell>
          <cell r="M380">
            <v>0</v>
          </cell>
          <cell r="N380">
            <v>0</v>
          </cell>
          <cell r="P380">
            <v>0</v>
          </cell>
        </row>
        <row r="381">
          <cell r="A381">
            <v>0</v>
          </cell>
          <cell r="B381">
            <v>0</v>
          </cell>
          <cell r="C381">
            <v>0</v>
          </cell>
          <cell r="D381">
            <v>0</v>
          </cell>
          <cell r="E381">
            <v>0</v>
          </cell>
          <cell r="F381">
            <v>0</v>
          </cell>
          <cell r="G381">
            <v>0</v>
          </cell>
          <cell r="H381">
            <v>0</v>
          </cell>
          <cell r="I381">
            <v>0</v>
          </cell>
          <cell r="J381">
            <v>0</v>
          </cell>
          <cell r="K381">
            <v>0</v>
          </cell>
          <cell r="M381">
            <v>0</v>
          </cell>
          <cell r="N381">
            <v>0</v>
          </cell>
          <cell r="P381">
            <v>0</v>
          </cell>
        </row>
        <row r="382">
          <cell r="A382">
            <v>0</v>
          </cell>
          <cell r="B382">
            <v>0</v>
          </cell>
          <cell r="C382">
            <v>0</v>
          </cell>
          <cell r="D382">
            <v>0</v>
          </cell>
          <cell r="E382">
            <v>0</v>
          </cell>
          <cell r="F382">
            <v>0</v>
          </cell>
          <cell r="G382">
            <v>0</v>
          </cell>
          <cell r="H382">
            <v>0</v>
          </cell>
          <cell r="I382">
            <v>0</v>
          </cell>
          <cell r="J382">
            <v>0</v>
          </cell>
          <cell r="K382">
            <v>0</v>
          </cell>
          <cell r="M382">
            <v>0</v>
          </cell>
          <cell r="N382">
            <v>0</v>
          </cell>
          <cell r="P382">
            <v>0</v>
          </cell>
        </row>
        <row r="383">
          <cell r="A383">
            <v>0</v>
          </cell>
          <cell r="B383">
            <v>0</v>
          </cell>
          <cell r="C383">
            <v>0</v>
          </cell>
          <cell r="D383">
            <v>0</v>
          </cell>
          <cell r="E383">
            <v>0</v>
          </cell>
          <cell r="F383">
            <v>0</v>
          </cell>
          <cell r="G383">
            <v>0</v>
          </cell>
          <cell r="H383">
            <v>0</v>
          </cell>
          <cell r="I383">
            <v>0</v>
          </cell>
          <cell r="J383">
            <v>0</v>
          </cell>
          <cell r="K383">
            <v>0</v>
          </cell>
          <cell r="M383">
            <v>0</v>
          </cell>
          <cell r="N383">
            <v>0</v>
          </cell>
          <cell r="P383">
            <v>0</v>
          </cell>
        </row>
        <row r="384">
          <cell r="A384">
            <v>0</v>
          </cell>
          <cell r="B384">
            <v>0</v>
          </cell>
          <cell r="C384">
            <v>0</v>
          </cell>
          <cell r="D384">
            <v>0</v>
          </cell>
          <cell r="E384">
            <v>0</v>
          </cell>
          <cell r="F384">
            <v>0</v>
          </cell>
          <cell r="G384">
            <v>0</v>
          </cell>
          <cell r="H384">
            <v>0</v>
          </cell>
          <cell r="I384">
            <v>0</v>
          </cell>
          <cell r="J384">
            <v>0</v>
          </cell>
          <cell r="K384">
            <v>0</v>
          </cell>
          <cell r="M384">
            <v>0</v>
          </cell>
          <cell r="N384">
            <v>0</v>
          </cell>
          <cell r="P384">
            <v>0</v>
          </cell>
        </row>
        <row r="385">
          <cell r="A385">
            <v>0</v>
          </cell>
          <cell r="B385">
            <v>0</v>
          </cell>
          <cell r="C385">
            <v>0</v>
          </cell>
          <cell r="D385">
            <v>0</v>
          </cell>
          <cell r="E385">
            <v>0</v>
          </cell>
          <cell r="F385">
            <v>0</v>
          </cell>
          <cell r="G385">
            <v>0</v>
          </cell>
          <cell r="H385">
            <v>0</v>
          </cell>
          <cell r="I385">
            <v>0</v>
          </cell>
          <cell r="J385">
            <v>0</v>
          </cell>
          <cell r="K385">
            <v>0</v>
          </cell>
          <cell r="M385">
            <v>0</v>
          </cell>
          <cell r="N385">
            <v>0</v>
          </cell>
          <cell r="P385">
            <v>0</v>
          </cell>
        </row>
        <row r="386">
          <cell r="A386">
            <v>0</v>
          </cell>
          <cell r="B386">
            <v>0</v>
          </cell>
          <cell r="C386">
            <v>0</v>
          </cell>
          <cell r="D386">
            <v>0</v>
          </cell>
          <cell r="E386">
            <v>0</v>
          </cell>
          <cell r="F386">
            <v>0</v>
          </cell>
          <cell r="G386">
            <v>0</v>
          </cell>
          <cell r="H386">
            <v>0</v>
          </cell>
          <cell r="I386">
            <v>0</v>
          </cell>
          <cell r="J386">
            <v>0</v>
          </cell>
          <cell r="K386">
            <v>0</v>
          </cell>
          <cell r="M386">
            <v>0</v>
          </cell>
          <cell r="N386">
            <v>0</v>
          </cell>
          <cell r="P386">
            <v>0</v>
          </cell>
        </row>
        <row r="387">
          <cell r="A387">
            <v>0</v>
          </cell>
          <cell r="B387">
            <v>0</v>
          </cell>
          <cell r="C387">
            <v>0</v>
          </cell>
          <cell r="D387">
            <v>0</v>
          </cell>
          <cell r="E387">
            <v>0</v>
          </cell>
          <cell r="F387">
            <v>0</v>
          </cell>
          <cell r="G387">
            <v>0</v>
          </cell>
          <cell r="H387">
            <v>0</v>
          </cell>
          <cell r="I387">
            <v>0</v>
          </cell>
          <cell r="J387">
            <v>0</v>
          </cell>
          <cell r="K387">
            <v>0</v>
          </cell>
          <cell r="M387">
            <v>0</v>
          </cell>
          <cell r="N387">
            <v>0</v>
          </cell>
          <cell r="P387">
            <v>0</v>
          </cell>
        </row>
        <row r="388">
          <cell r="A388">
            <v>0</v>
          </cell>
          <cell r="B388">
            <v>0</v>
          </cell>
          <cell r="C388">
            <v>0</v>
          </cell>
          <cell r="D388">
            <v>0</v>
          </cell>
          <cell r="E388">
            <v>0</v>
          </cell>
          <cell r="F388">
            <v>0</v>
          </cell>
          <cell r="G388">
            <v>0</v>
          </cell>
          <cell r="H388">
            <v>0</v>
          </cell>
          <cell r="I388">
            <v>0</v>
          </cell>
          <cell r="J388">
            <v>0</v>
          </cell>
          <cell r="K388">
            <v>0</v>
          </cell>
          <cell r="M388">
            <v>0</v>
          </cell>
          <cell r="N388">
            <v>0</v>
          </cell>
          <cell r="P388">
            <v>0</v>
          </cell>
        </row>
        <row r="389">
          <cell r="A389">
            <v>0</v>
          </cell>
          <cell r="B389">
            <v>0</v>
          </cell>
          <cell r="C389">
            <v>0</v>
          </cell>
          <cell r="D389">
            <v>0</v>
          </cell>
          <cell r="E389">
            <v>0</v>
          </cell>
          <cell r="F389">
            <v>0</v>
          </cell>
          <cell r="G389">
            <v>0</v>
          </cell>
          <cell r="H389">
            <v>0</v>
          </cell>
          <cell r="I389">
            <v>0</v>
          </cell>
          <cell r="J389">
            <v>0</v>
          </cell>
          <cell r="K389">
            <v>0</v>
          </cell>
          <cell r="M389">
            <v>0</v>
          </cell>
          <cell r="N389">
            <v>0</v>
          </cell>
          <cell r="P389">
            <v>0</v>
          </cell>
        </row>
        <row r="390">
          <cell r="A390">
            <v>0</v>
          </cell>
          <cell r="B390">
            <v>0</v>
          </cell>
          <cell r="C390">
            <v>0</v>
          </cell>
          <cell r="D390">
            <v>0</v>
          </cell>
          <cell r="E390">
            <v>0</v>
          </cell>
          <cell r="F390">
            <v>0</v>
          </cell>
          <cell r="G390">
            <v>0</v>
          </cell>
          <cell r="H390">
            <v>0</v>
          </cell>
          <cell r="I390">
            <v>0</v>
          </cell>
          <cell r="J390">
            <v>0</v>
          </cell>
          <cell r="K390">
            <v>0</v>
          </cell>
          <cell r="M390">
            <v>0</v>
          </cell>
          <cell r="N390">
            <v>0</v>
          </cell>
          <cell r="P390">
            <v>0</v>
          </cell>
        </row>
        <row r="391">
          <cell r="A391">
            <v>0</v>
          </cell>
          <cell r="B391">
            <v>0</v>
          </cell>
          <cell r="C391">
            <v>0</v>
          </cell>
          <cell r="D391">
            <v>0</v>
          </cell>
          <cell r="E391">
            <v>0</v>
          </cell>
          <cell r="F391">
            <v>0</v>
          </cell>
          <cell r="G391">
            <v>0</v>
          </cell>
          <cell r="H391">
            <v>0</v>
          </cell>
          <cell r="I391">
            <v>0</v>
          </cell>
          <cell r="J391">
            <v>0</v>
          </cell>
          <cell r="K391">
            <v>0</v>
          </cell>
          <cell r="M391">
            <v>0</v>
          </cell>
          <cell r="N391">
            <v>0</v>
          </cell>
          <cell r="P391">
            <v>0</v>
          </cell>
        </row>
        <row r="392">
          <cell r="A392">
            <v>0</v>
          </cell>
          <cell r="B392">
            <v>0</v>
          </cell>
          <cell r="C392">
            <v>0</v>
          </cell>
          <cell r="D392">
            <v>0</v>
          </cell>
          <cell r="E392">
            <v>0</v>
          </cell>
          <cell r="F392">
            <v>0</v>
          </cell>
          <cell r="G392">
            <v>0</v>
          </cell>
          <cell r="H392">
            <v>0</v>
          </cell>
          <cell r="I392">
            <v>0</v>
          </cell>
          <cell r="J392">
            <v>0</v>
          </cell>
          <cell r="K392">
            <v>0</v>
          </cell>
          <cell r="M392">
            <v>0</v>
          </cell>
          <cell r="N392">
            <v>0</v>
          </cell>
          <cell r="P392">
            <v>0</v>
          </cell>
        </row>
        <row r="393">
          <cell r="A393">
            <v>0</v>
          </cell>
          <cell r="B393">
            <v>0</v>
          </cell>
          <cell r="C393">
            <v>0</v>
          </cell>
          <cell r="D393">
            <v>0</v>
          </cell>
          <cell r="E393">
            <v>0</v>
          </cell>
          <cell r="F393">
            <v>0</v>
          </cell>
          <cell r="G393">
            <v>0</v>
          </cell>
          <cell r="H393">
            <v>0</v>
          </cell>
          <cell r="I393">
            <v>0</v>
          </cell>
          <cell r="J393">
            <v>0</v>
          </cell>
          <cell r="K393">
            <v>0</v>
          </cell>
          <cell r="M393">
            <v>0</v>
          </cell>
          <cell r="N393">
            <v>0</v>
          </cell>
          <cell r="P393">
            <v>0</v>
          </cell>
        </row>
        <row r="394">
          <cell r="A394">
            <v>0</v>
          </cell>
          <cell r="B394">
            <v>0</v>
          </cell>
          <cell r="C394">
            <v>0</v>
          </cell>
          <cell r="D394">
            <v>0</v>
          </cell>
          <cell r="E394">
            <v>0</v>
          </cell>
          <cell r="F394">
            <v>0</v>
          </cell>
          <cell r="G394">
            <v>0</v>
          </cell>
          <cell r="H394">
            <v>0</v>
          </cell>
          <cell r="I394">
            <v>0</v>
          </cell>
          <cell r="J394">
            <v>0</v>
          </cell>
          <cell r="K394">
            <v>0</v>
          </cell>
          <cell r="M394">
            <v>0</v>
          </cell>
          <cell r="N394">
            <v>0</v>
          </cell>
          <cell r="P394">
            <v>0</v>
          </cell>
        </row>
        <row r="395">
          <cell r="A395">
            <v>0</v>
          </cell>
          <cell r="B395">
            <v>0</v>
          </cell>
          <cell r="C395">
            <v>0</v>
          </cell>
          <cell r="D395">
            <v>0</v>
          </cell>
          <cell r="E395">
            <v>0</v>
          </cell>
          <cell r="F395">
            <v>0</v>
          </cell>
          <cell r="G395">
            <v>0</v>
          </cell>
          <cell r="H395">
            <v>0</v>
          </cell>
          <cell r="I395">
            <v>0</v>
          </cell>
          <cell r="J395">
            <v>0</v>
          </cell>
          <cell r="K395">
            <v>0</v>
          </cell>
          <cell r="M395">
            <v>0</v>
          </cell>
          <cell r="N395">
            <v>0</v>
          </cell>
          <cell r="P395">
            <v>0</v>
          </cell>
        </row>
        <row r="396">
          <cell r="A396">
            <v>0</v>
          </cell>
          <cell r="B396">
            <v>0</v>
          </cell>
          <cell r="C396">
            <v>0</v>
          </cell>
          <cell r="D396">
            <v>0</v>
          </cell>
          <cell r="E396">
            <v>0</v>
          </cell>
          <cell r="F396">
            <v>0</v>
          </cell>
          <cell r="G396">
            <v>0</v>
          </cell>
          <cell r="H396">
            <v>0</v>
          </cell>
          <cell r="I396">
            <v>0</v>
          </cell>
          <cell r="J396">
            <v>0</v>
          </cell>
          <cell r="K396">
            <v>0</v>
          </cell>
          <cell r="M396">
            <v>0</v>
          </cell>
          <cell r="N396">
            <v>0</v>
          </cell>
          <cell r="P396">
            <v>0</v>
          </cell>
        </row>
        <row r="397">
          <cell r="A397">
            <v>0</v>
          </cell>
          <cell r="B397">
            <v>0</v>
          </cell>
          <cell r="C397">
            <v>0</v>
          </cell>
          <cell r="D397">
            <v>0</v>
          </cell>
          <cell r="E397">
            <v>0</v>
          </cell>
          <cell r="F397">
            <v>0</v>
          </cell>
          <cell r="G397">
            <v>0</v>
          </cell>
          <cell r="H397">
            <v>0</v>
          </cell>
          <cell r="I397">
            <v>0</v>
          </cell>
          <cell r="J397">
            <v>0</v>
          </cell>
          <cell r="K397">
            <v>0</v>
          </cell>
          <cell r="M397">
            <v>0</v>
          </cell>
          <cell r="N397">
            <v>0</v>
          </cell>
          <cell r="P397">
            <v>0</v>
          </cell>
        </row>
        <row r="398">
          <cell r="A398">
            <v>0</v>
          </cell>
          <cell r="B398">
            <v>0</v>
          </cell>
          <cell r="C398">
            <v>0</v>
          </cell>
          <cell r="D398">
            <v>0</v>
          </cell>
          <cell r="E398">
            <v>0</v>
          </cell>
          <cell r="F398">
            <v>0</v>
          </cell>
          <cell r="G398">
            <v>0</v>
          </cell>
          <cell r="H398">
            <v>0</v>
          </cell>
          <cell r="I398">
            <v>0</v>
          </cell>
          <cell r="J398">
            <v>0</v>
          </cell>
          <cell r="K398">
            <v>0</v>
          </cell>
          <cell r="M398">
            <v>0</v>
          </cell>
          <cell r="N398">
            <v>0</v>
          </cell>
          <cell r="P398">
            <v>0</v>
          </cell>
        </row>
        <row r="399">
          <cell r="A399">
            <v>0</v>
          </cell>
          <cell r="B399">
            <v>0</v>
          </cell>
          <cell r="C399">
            <v>0</v>
          </cell>
          <cell r="D399">
            <v>0</v>
          </cell>
          <cell r="E399">
            <v>0</v>
          </cell>
          <cell r="F399">
            <v>0</v>
          </cell>
          <cell r="G399">
            <v>0</v>
          </cell>
          <cell r="H399">
            <v>0</v>
          </cell>
          <cell r="I399">
            <v>0</v>
          </cell>
          <cell r="J399">
            <v>0</v>
          </cell>
          <cell r="K399">
            <v>0</v>
          </cell>
          <cell r="M399">
            <v>0</v>
          </cell>
          <cell r="N399">
            <v>0</v>
          </cell>
          <cell r="P399">
            <v>0</v>
          </cell>
        </row>
        <row r="400">
          <cell r="A400">
            <v>0</v>
          </cell>
          <cell r="B400">
            <v>0</v>
          </cell>
          <cell r="C400">
            <v>0</v>
          </cell>
          <cell r="D400">
            <v>0</v>
          </cell>
          <cell r="E400">
            <v>0</v>
          </cell>
          <cell r="F400">
            <v>0</v>
          </cell>
          <cell r="G400">
            <v>0</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tb"/>
      <sheetName val="August'97"/>
      <sheetName val="SC-E-02-03"/>
      <sheetName val="STK2005"/>
      <sheetName val="Alloc"/>
      <sheetName val="Input"/>
      <sheetName val="Valuation"/>
      <sheetName val="IRR"/>
      <sheetName val="Assumptions"/>
      <sheetName val="CMA"/>
      <sheetName val="Finper"/>
      <sheetName val="Variable cost"/>
      <sheetName val="APAC"/>
      <sheetName val="GRPLED"/>
      <sheetName val="Tally_3M"/>
      <sheetName val="STK2006"/>
      <sheetName val="DATASHEET"/>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DHANBAD"/>
      <sheetName val="1 - A (Narrative)"/>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trialbal"/>
      <sheetName val="M"/>
      <sheetName val="#REF"/>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Expansion needed"/>
      <sheetName val="ALL"/>
      <sheetName val="Erlang B"/>
      <sheetName val="Setup"/>
      <sheetName val="Finance IT &amp; Pro (2)"/>
      <sheetName val="Dashboard"/>
      <sheetName val="WCOL INDEX"/>
      <sheetName val="WCOL INPUT"/>
      <sheetName val="INSTRUCTIONS"/>
      <sheetName val="RPT 11-VOLUME BY BRANDS"/>
      <sheetName val="BASIC PRICE TIMES MUSIC "/>
      <sheetName val="with plm (2)"/>
      <sheetName val="Sheet4"/>
      <sheetName val="workings"/>
      <sheetName val="5"/>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52 UFO Old"/>
      <sheetName val="Controls"/>
      <sheetName val="Presentation data"/>
      <sheetName val="abc"/>
      <sheetName val="Reg33-BS (2)"/>
      <sheetName val="Exchange Rates"/>
      <sheetName val="Reg 33-BS Sep 19 VP "/>
      <sheetName val="Reg 33-P&amp;L Sep 19 VP"/>
      <sheetName val="Reg 33 Cash flow Sep 19 VP"/>
      <sheetName val="Reg 33-notes Sep 19"/>
      <sheetName val="Net Debt and Debtor"/>
      <sheetName val="Reg33-BS Sep 19"/>
      <sheetName val="Profit &amp; Loss in lacs"/>
      <sheetName val="Reg 33-P&amp;L Sep 19"/>
      <sheetName val="Reg 33 Cash flow Sep 19"/>
      <sheetName val="AA 120 CFS-UFO"/>
      <sheetName val="KPI"/>
      <sheetName val="Abridged Reg 33"/>
      <sheetName val="Reg 33-P&amp;L Value paste"/>
      <sheetName val="Reg 33-P&amp;L June 19"/>
      <sheetName val="Audit Report"/>
      <sheetName val="Journal Entry Consolidation"/>
      <sheetName val="Reg 33-P&amp;L"/>
      <sheetName val="Reg 33-notes final Notes"/>
      <sheetName val="Reg 33-notes casting"/>
      <sheetName val="Reg 33-P&amp;L c"/>
      <sheetName val="Reg33-BS casting"/>
      <sheetName val="Schedule in lacs"/>
      <sheetName val="Reg 33-notes"/>
      <sheetName val="UAE Pand L"/>
      <sheetName val="UAE Schedule"/>
      <sheetName val="ETR Net debt reco"/>
      <sheetName val="Gross Capex"/>
      <sheetName val="Sales Margin analysis landscape"/>
      <sheetName val="Other points"/>
      <sheetName val="EBITDA"/>
      <sheetName val="Sheet2"/>
      <sheetName val="EBITDA Analysis"/>
      <sheetName val="A 110.01 Detailed scoping"/>
      <sheetName val="Reg 33-notes VP"/>
      <sheetName val="Recos UFO"/>
      <sheetName val="A 110 Summary"/>
      <sheetName val="CF elimination"/>
      <sheetName val="Elimination for Cash Flow"/>
      <sheetName val="A 120 Eliminations for scoping"/>
      <sheetName val="CF V1"/>
      <sheetName val="VDSPL Qn Q"/>
      <sheetName val="DTA Reco"/>
      <sheetName val="BS Reco"/>
      <sheetName val="Borrowing Analysis"/>
      <sheetName val="Debtors"/>
      <sheetName val="Eliminations"/>
      <sheetName val="FA schedule -working"/>
      <sheetName val="FA schedule"/>
      <sheetName val="Elimination March 18"/>
      <sheetName val="Scoping"/>
      <sheetName val="Elimination"/>
      <sheetName val="UFO consol&gt;&gt;&gt;&gt;"/>
      <sheetName val="AA 100 BS-UFO"/>
      <sheetName val="AA 130 BS Notes"/>
      <sheetName val="Board Format Cash flow"/>
      <sheetName val="Profit Reco"/>
      <sheetName val="Note a &amp; b"/>
      <sheetName val="AA 110 PL-UFO"/>
      <sheetName val="UFO COnso CF"/>
      <sheetName val="AA 130 PL Notes"/>
      <sheetName val="FA schedule (2)"/>
      <sheetName val="Finance income"/>
      <sheetName val="Pending Things"/>
      <sheetName val="SV Mexico"/>
      <sheetName val="Notes to Financials UFO"/>
      <sheetName val="Note 52"/>
      <sheetName val="FCTR YOY"/>
      <sheetName val="AA 160 CFS-SEL"/>
      <sheetName val="Scrabble consol&gt;&gt;&gt;&gt;"/>
      <sheetName val="Last year "/>
      <sheetName val="SD Inc"/>
      <sheetName val="AA 140 BS-SEL"/>
      <sheetName val="AA 150 PL-SEL"/>
      <sheetName val="AA 200 PL Notes-SEL"/>
      <sheetName val="AA 170 Liab-SEL"/>
      <sheetName val="AA 180 Asset-SEL"/>
      <sheetName val="Summary of Cash flow"/>
      <sheetName val="CF elimination (2)"/>
      <sheetName val="Consol adjustment"/>
      <sheetName val="AA 190 FA-SEL"/>
      <sheetName val="Sheet1"/>
      <sheetName val="new notes"/>
      <sheetName val="Def Tax Reco Note 29"/>
      <sheetName val="Cash flow"/>
      <sheetName val="SD Inc CFS"/>
      <sheetName val="Notes to Financials SEL"/>
      <sheetName val="Edridge Consol&gt;&gt;&gt;&gt;"/>
      <sheetName val="AA 210 BS-Edridge"/>
      <sheetName val="AA 220 PL-Edridge"/>
      <sheetName val="AA 230 Liab-Edridge"/>
      <sheetName val="AA 240 Asset-Edridge"/>
      <sheetName val="AA 250 PL-Edridge"/>
      <sheetName val="UFO Int Consol&gt;&gt;&gt;&gt;"/>
      <sheetName val="AA 260 BS-UFO Intl."/>
      <sheetName val="AA 270 PL-UFO Intl."/>
      <sheetName val="AA 290 Asset-UFO Intl."/>
      <sheetName val="AA 300 PL-UFO Intl."/>
      <sheetName val="Goodwill working&gt;&gt;"/>
      <sheetName val="Summary"/>
      <sheetName val="SEL"/>
      <sheetName val="SDS"/>
      <sheetName val="VDSPL"/>
      <sheetName val="UFO Int"/>
      <sheetName val="UFO Soft"/>
      <sheetName val="MI Calculation"/>
      <sheetName val="AOC "/>
      <sheetName val="AOC Part B"/>
      <sheetName val="Associate &amp; Minority walkthru"/>
      <sheetName val="AA 280 Liab-UFO Intl."/>
      <sheetName val="Note 46 UFO"/>
      <sheetName val="Operating Cash FLow"/>
      <sheetName val="F"/>
      <sheetName val="Associate Reco Auditor format"/>
      <sheetName val="UFO Conso in lacs"/>
      <sheetName val="Pinr tBS"/>
      <sheetName val="PL"/>
      <sheetName val="CF"/>
      <sheetName val="Note a &amp; b (2)"/>
      <sheetName val="FA"/>
      <sheetName val="Print BS Notes "/>
      <sheetName val="Print PL Note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ow r="31">
          <cell r="D31">
            <v>382.59911289999997</v>
          </cell>
          <cell r="F31">
            <v>2047.6160120440406</v>
          </cell>
          <cell r="G31">
            <v>2224.8510673410733</v>
          </cell>
        </row>
      </sheetData>
      <sheetData sheetId="12" refreshError="1"/>
      <sheetData sheetId="13"/>
      <sheetData sheetId="14">
        <row r="14">
          <cell r="F14">
            <v>55.031753049023926</v>
          </cell>
        </row>
        <row r="71">
          <cell r="F71">
            <v>18.775765405900103</v>
          </cell>
        </row>
      </sheetData>
      <sheetData sheetId="15">
        <row r="8">
          <cell r="AK8">
            <v>231142533.19775212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ow r="23">
          <cell r="AH23">
            <v>1959675916</v>
          </cell>
        </row>
        <row r="29">
          <cell r="AH29">
            <v>17608740</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7D8E3"/>
  </sheetPr>
  <dimension ref="B3:H96"/>
  <sheetViews>
    <sheetView showGridLines="0" tabSelected="1" view="pageBreakPreview" zoomScale="90" zoomScaleNormal="80" zoomScaleSheetLayoutView="90" workbookViewId="0">
      <pane ySplit="11" topLeftCell="A12" activePane="bottomLeft" state="frozen"/>
      <selection activeCell="C17" sqref="C17:G17"/>
      <selection pane="bottomLeft" activeCell="F5" sqref="F5"/>
    </sheetView>
  </sheetViews>
  <sheetFormatPr defaultRowHeight="15" x14ac:dyDescent="0.25"/>
  <cols>
    <col min="1" max="1" width="9.140625" style="40"/>
    <col min="2" max="2" width="4.85546875" style="40" customWidth="1"/>
    <col min="3" max="3" width="54.7109375" style="40" customWidth="1"/>
    <col min="4" max="7" width="19.7109375" style="40" customWidth="1"/>
    <col min="8" max="8" width="18.85546875" style="40" bestFit="1" customWidth="1"/>
    <col min="9" max="16384" width="9.140625" style="40"/>
  </cols>
  <sheetData>
    <row r="3" spans="2:8" x14ac:dyDescent="0.25">
      <c r="B3" s="1"/>
      <c r="C3" s="1"/>
      <c r="D3" s="1"/>
      <c r="E3" s="1"/>
      <c r="F3" s="1"/>
      <c r="G3" s="1"/>
      <c r="H3" s="2"/>
    </row>
    <row r="4" spans="2:8" x14ac:dyDescent="0.25">
      <c r="B4" s="1"/>
      <c r="C4" s="1"/>
      <c r="D4" s="1"/>
      <c r="E4" s="1"/>
      <c r="F4" s="1"/>
      <c r="G4" s="1"/>
      <c r="H4" s="2"/>
    </row>
    <row r="5" spans="2:8" x14ac:dyDescent="0.25">
      <c r="B5" s="1"/>
      <c r="C5" s="1"/>
      <c r="D5" s="1"/>
      <c r="E5" s="1"/>
      <c r="F5" s="1"/>
      <c r="G5" s="1"/>
      <c r="H5" s="2"/>
    </row>
    <row r="6" spans="2:8" ht="15.75" x14ac:dyDescent="0.25">
      <c r="B6" s="217" t="s">
        <v>0</v>
      </c>
      <c r="C6" s="217"/>
      <c r="D6" s="217"/>
      <c r="E6" s="217"/>
      <c r="F6" s="217"/>
      <c r="G6" s="217"/>
      <c r="H6" s="2"/>
    </row>
    <row r="7" spans="2:8" ht="15.75" x14ac:dyDescent="0.25">
      <c r="B7" s="217" t="s">
        <v>1</v>
      </c>
      <c r="C7" s="217"/>
      <c r="D7" s="217"/>
      <c r="E7" s="217"/>
      <c r="F7" s="217"/>
      <c r="G7" s="217"/>
      <c r="H7" s="2"/>
    </row>
    <row r="8" spans="2:8" x14ac:dyDescent="0.25">
      <c r="B8" s="1"/>
      <c r="C8" s="3"/>
      <c r="D8" s="3"/>
      <c r="E8" s="3"/>
      <c r="F8" s="3"/>
      <c r="G8" s="4" t="s">
        <v>2</v>
      </c>
      <c r="H8" s="2"/>
    </row>
    <row r="9" spans="2:8" ht="20.25" customHeight="1" x14ac:dyDescent="0.25">
      <c r="B9" s="218" t="s">
        <v>3</v>
      </c>
      <c r="C9" s="221" t="s">
        <v>4</v>
      </c>
      <c r="D9" s="224" t="s">
        <v>5</v>
      </c>
      <c r="E9" s="224"/>
      <c r="F9" s="225" t="s">
        <v>6</v>
      </c>
      <c r="G9" s="226"/>
      <c r="H9" s="2"/>
    </row>
    <row r="10" spans="2:8" ht="20.25" customHeight="1" x14ac:dyDescent="0.25">
      <c r="B10" s="219"/>
      <c r="C10" s="222"/>
      <c r="D10" s="5">
        <v>43738</v>
      </c>
      <c r="E10" s="5">
        <v>43555</v>
      </c>
      <c r="F10" s="5">
        <v>43738</v>
      </c>
      <c r="G10" s="5">
        <v>43555</v>
      </c>
      <c r="H10" s="2"/>
    </row>
    <row r="11" spans="2:8" ht="15.75" x14ac:dyDescent="0.25">
      <c r="B11" s="220"/>
      <c r="C11" s="223"/>
      <c r="D11" s="6" t="s">
        <v>7</v>
      </c>
      <c r="E11" s="6" t="s">
        <v>8</v>
      </c>
      <c r="F11" s="6" t="s">
        <v>7</v>
      </c>
      <c r="G11" s="6" t="s">
        <v>8</v>
      </c>
      <c r="H11" s="2"/>
    </row>
    <row r="12" spans="2:8" ht="4.5" customHeight="1" x14ac:dyDescent="0.3">
      <c r="B12" s="7"/>
      <c r="C12" s="8"/>
      <c r="D12" s="9"/>
      <c r="E12" s="9"/>
      <c r="F12" s="9"/>
      <c r="G12" s="9"/>
      <c r="H12" s="2"/>
    </row>
    <row r="13" spans="2:8" ht="15.75" x14ac:dyDescent="0.25">
      <c r="B13" s="10"/>
      <c r="C13" s="11" t="s">
        <v>9</v>
      </c>
      <c r="D13" s="12"/>
      <c r="E13" s="13"/>
      <c r="F13" s="13"/>
      <c r="G13" s="13"/>
      <c r="H13" s="2"/>
    </row>
    <row r="14" spans="2:8" ht="15.75" x14ac:dyDescent="0.25">
      <c r="B14" s="10" t="s">
        <v>10</v>
      </c>
      <c r="C14" s="11" t="s">
        <v>11</v>
      </c>
      <c r="D14" s="12"/>
      <c r="E14" s="12"/>
      <c r="F14" s="12"/>
      <c r="G14" s="12"/>
      <c r="H14" s="2"/>
    </row>
    <row r="15" spans="2:8" ht="15.75" x14ac:dyDescent="0.25">
      <c r="B15" s="14"/>
      <c r="C15" s="15" t="s">
        <v>12</v>
      </c>
      <c r="D15" s="16">
        <v>16539.328578743287</v>
      </c>
      <c r="E15" s="17">
        <v>17491.907439898299</v>
      </c>
      <c r="F15" s="16">
        <v>18877.904152798961</v>
      </c>
      <c r="G15" s="16">
        <v>20461.847484606573</v>
      </c>
      <c r="H15" s="18"/>
    </row>
    <row r="16" spans="2:8" ht="15.75" x14ac:dyDescent="0.25">
      <c r="B16" s="14"/>
      <c r="C16" s="15" t="s">
        <v>13</v>
      </c>
      <c r="D16" s="16">
        <v>1069.2764011999989</v>
      </c>
      <c r="E16" s="19">
        <v>838.06284620000747</v>
      </c>
      <c r="F16" s="16">
        <v>1103.6040711999988</v>
      </c>
      <c r="G16" s="16">
        <v>870.59933870000748</v>
      </c>
      <c r="H16" s="18"/>
    </row>
    <row r="17" spans="2:8" ht="15.75" x14ac:dyDescent="0.25">
      <c r="B17" s="14"/>
      <c r="C17" s="15" t="s">
        <v>14</v>
      </c>
      <c r="D17" s="16">
        <v>202.72023866068002</v>
      </c>
      <c r="E17" s="19">
        <v>0</v>
      </c>
      <c r="F17" s="16">
        <v>546.83608866068005</v>
      </c>
      <c r="G17" s="16">
        <v>0</v>
      </c>
      <c r="H17" s="18"/>
    </row>
    <row r="18" spans="2:8" ht="15.75" x14ac:dyDescent="0.25">
      <c r="B18" s="14"/>
      <c r="C18" s="15" t="s">
        <v>15</v>
      </c>
      <c r="D18" s="16">
        <v>0</v>
      </c>
      <c r="E18" s="17">
        <v>0</v>
      </c>
      <c r="F18" s="17">
        <v>2310.8996095889047</v>
      </c>
      <c r="G18" s="17">
        <v>2310.8996095889047</v>
      </c>
      <c r="H18" s="18"/>
    </row>
    <row r="19" spans="2:8" ht="15.75" x14ac:dyDescent="0.25">
      <c r="B19" s="14"/>
      <c r="C19" s="15" t="s">
        <v>16</v>
      </c>
      <c r="D19" s="16">
        <v>185.39581999999999</v>
      </c>
      <c r="E19" s="19">
        <v>211.51967999999999</v>
      </c>
      <c r="F19" s="16">
        <v>188.66922</v>
      </c>
      <c r="G19" s="16">
        <v>220.21956</v>
      </c>
      <c r="H19" s="18"/>
    </row>
    <row r="20" spans="2:8" ht="15.75" x14ac:dyDescent="0.25">
      <c r="B20" s="10"/>
      <c r="C20" s="15" t="s">
        <v>17</v>
      </c>
      <c r="D20" s="20">
        <v>11369.363009999999</v>
      </c>
      <c r="E20" s="21">
        <v>11369.363009999999</v>
      </c>
      <c r="F20" s="20">
        <v>1129.6285452743161</v>
      </c>
      <c r="G20" s="20">
        <v>1201.71901676575</v>
      </c>
      <c r="H20" s="18"/>
    </row>
    <row r="21" spans="2:8" ht="15.75" x14ac:dyDescent="0.25">
      <c r="B21" s="14"/>
      <c r="C21" s="22" t="s">
        <v>18</v>
      </c>
      <c r="D21" s="16"/>
      <c r="E21" s="17"/>
      <c r="F21" s="16"/>
      <c r="G21" s="16"/>
      <c r="H21" s="18"/>
    </row>
    <row r="22" spans="2:8" ht="15.75" hidden="1" x14ac:dyDescent="0.25">
      <c r="B22" s="10"/>
      <c r="C22" s="23" t="s">
        <v>19</v>
      </c>
      <c r="D22" s="16">
        <v>0</v>
      </c>
      <c r="E22" s="17">
        <v>0</v>
      </c>
      <c r="F22" s="16">
        <v>0</v>
      </c>
      <c r="G22" s="16">
        <v>0</v>
      </c>
      <c r="H22" s="18"/>
    </row>
    <row r="23" spans="2:8" ht="15.75" x14ac:dyDescent="0.25">
      <c r="B23" s="14"/>
      <c r="C23" s="23" t="s">
        <v>20</v>
      </c>
      <c r="D23" s="24">
        <v>457.03174000000001</v>
      </c>
      <c r="E23" s="17">
        <v>471.97620000000001</v>
      </c>
      <c r="F23" s="16">
        <v>569.76235429999997</v>
      </c>
      <c r="G23" s="16">
        <v>538.49037999999996</v>
      </c>
      <c r="H23" s="18"/>
    </row>
    <row r="24" spans="2:8" ht="15.75" x14ac:dyDescent="0.25">
      <c r="B24" s="14"/>
      <c r="C24" s="23" t="s">
        <v>21</v>
      </c>
      <c r="D24" s="16">
        <v>9.2340307999999993</v>
      </c>
      <c r="E24" s="17">
        <v>10.048719999999999</v>
      </c>
      <c r="F24" s="16">
        <v>302.01589079999997</v>
      </c>
      <c r="G24" s="16">
        <v>71.498180000000005</v>
      </c>
      <c r="H24" s="18"/>
    </row>
    <row r="25" spans="2:8" ht="15.75" x14ac:dyDescent="0.25">
      <c r="B25" s="14"/>
      <c r="C25" s="15" t="s">
        <v>22</v>
      </c>
      <c r="D25" s="16">
        <v>3012.2859914703681</v>
      </c>
      <c r="E25" s="17">
        <v>3886.5843844455217</v>
      </c>
      <c r="F25" s="16">
        <v>3719.71513</v>
      </c>
      <c r="G25" s="16">
        <v>4630.5546199999999</v>
      </c>
      <c r="H25" s="18"/>
    </row>
    <row r="26" spans="2:8" ht="15.75" x14ac:dyDescent="0.25">
      <c r="B26" s="14"/>
      <c r="C26" s="15" t="s">
        <v>23</v>
      </c>
      <c r="D26" s="16">
        <v>3413</v>
      </c>
      <c r="E26" s="17">
        <v>2310</v>
      </c>
      <c r="F26" s="16">
        <v>3778</v>
      </c>
      <c r="G26" s="16">
        <v>3275</v>
      </c>
      <c r="H26" s="18"/>
    </row>
    <row r="27" spans="2:8" ht="15.75" x14ac:dyDescent="0.25">
      <c r="B27" s="14"/>
      <c r="C27" s="25" t="s">
        <v>24</v>
      </c>
      <c r="D27" s="16">
        <v>339.48755115540189</v>
      </c>
      <c r="E27" s="17">
        <v>612.41375512000013</v>
      </c>
      <c r="F27" s="16">
        <f>391.951460421782-1.95</f>
        <v>390.00146042178199</v>
      </c>
      <c r="G27" s="16">
        <v>655.41275089802002</v>
      </c>
      <c r="H27" s="18"/>
    </row>
    <row r="28" spans="2:8" ht="15.75" hidden="1" x14ac:dyDescent="0.25">
      <c r="B28" s="14"/>
      <c r="C28" s="25" t="s">
        <v>25</v>
      </c>
      <c r="D28" s="16">
        <v>0</v>
      </c>
      <c r="E28" s="17">
        <v>0</v>
      </c>
      <c r="F28" s="16">
        <v>0</v>
      </c>
      <c r="G28" s="16">
        <v>0</v>
      </c>
      <c r="H28" s="18"/>
    </row>
    <row r="29" spans="2:8" ht="15.75" x14ac:dyDescent="0.25">
      <c r="B29" s="14"/>
      <c r="C29" s="26" t="s">
        <v>26</v>
      </c>
      <c r="D29" s="27">
        <v>36595.123362029728</v>
      </c>
      <c r="E29" s="27">
        <v>37201.876035663823</v>
      </c>
      <c r="F29" s="27">
        <f>32919</f>
        <v>32919</v>
      </c>
      <c r="G29" s="27">
        <v>34236.240940559255</v>
      </c>
      <c r="H29" s="18"/>
    </row>
    <row r="30" spans="2:8" ht="4.5" customHeight="1" x14ac:dyDescent="0.25">
      <c r="B30" s="10"/>
      <c r="C30" s="26"/>
      <c r="D30" s="28"/>
      <c r="E30" s="29"/>
      <c r="F30" s="28"/>
      <c r="G30" s="28"/>
      <c r="H30" s="18"/>
    </row>
    <row r="31" spans="2:8" ht="15.75" x14ac:dyDescent="0.25">
      <c r="B31" s="10" t="s">
        <v>27</v>
      </c>
      <c r="C31" s="11" t="s">
        <v>28</v>
      </c>
      <c r="D31" s="12"/>
      <c r="E31" s="30"/>
      <c r="F31" s="12"/>
      <c r="G31" s="12"/>
      <c r="H31" s="18"/>
    </row>
    <row r="32" spans="2:8" ht="15.75" x14ac:dyDescent="0.25">
      <c r="B32" s="14"/>
      <c r="C32" s="15" t="s">
        <v>29</v>
      </c>
      <c r="D32" s="16">
        <v>536.58565999999996</v>
      </c>
      <c r="E32" s="17">
        <v>559.50504999999998</v>
      </c>
      <c r="F32" s="16">
        <v>1358.0297700000001</v>
      </c>
      <c r="G32" s="16">
        <v>1141.6659500000001</v>
      </c>
      <c r="H32" s="18"/>
    </row>
    <row r="33" spans="2:8" ht="15.75" x14ac:dyDescent="0.25">
      <c r="B33" s="14"/>
      <c r="C33" s="22" t="s">
        <v>30</v>
      </c>
      <c r="D33" s="16"/>
      <c r="E33" s="17"/>
      <c r="F33" s="16"/>
      <c r="G33" s="16"/>
      <c r="H33" s="18"/>
    </row>
    <row r="34" spans="2:8" ht="15.75" x14ac:dyDescent="0.25">
      <c r="B34" s="14"/>
      <c r="C34" s="23" t="s">
        <v>31</v>
      </c>
      <c r="D34" s="16">
        <v>5518.0202200000003</v>
      </c>
      <c r="E34" s="17">
        <v>11545.391589999999</v>
      </c>
      <c r="F34" s="16">
        <v>8523.7135899999994</v>
      </c>
      <c r="G34" s="16">
        <v>13977.00664</v>
      </c>
      <c r="H34" s="18"/>
    </row>
    <row r="35" spans="2:8" ht="15.75" x14ac:dyDescent="0.25">
      <c r="B35" s="14"/>
      <c r="C35" s="23" t="s">
        <v>32</v>
      </c>
      <c r="D35" s="16">
        <v>9280.9906100000007</v>
      </c>
      <c r="E35" s="17">
        <v>13856.902980000001</v>
      </c>
      <c r="F35" s="16">
        <v>14813.948909700001</v>
      </c>
      <c r="G35" s="16">
        <v>20072.884234500001</v>
      </c>
      <c r="H35" s="18"/>
    </row>
    <row r="36" spans="2:8" ht="15.75" x14ac:dyDescent="0.25">
      <c r="B36" s="14"/>
      <c r="C36" s="23" t="s">
        <v>33</v>
      </c>
      <c r="D36" s="16">
        <v>382.59911289999997</v>
      </c>
      <c r="E36" s="17">
        <v>844.39561530000014</v>
      </c>
      <c r="F36" s="16">
        <v>2047.6160120440406</v>
      </c>
      <c r="G36" s="24">
        <v>2224.8510673410733</v>
      </c>
      <c r="H36" s="18"/>
    </row>
    <row r="37" spans="2:8" ht="15.75" x14ac:dyDescent="0.25">
      <c r="B37" s="14"/>
      <c r="C37" s="23" t="s">
        <v>34</v>
      </c>
      <c r="D37" s="16">
        <v>847.49363000000005</v>
      </c>
      <c r="E37" s="17">
        <v>1335.9856400000001</v>
      </c>
      <c r="F37" s="16">
        <v>3186.6561999999999</v>
      </c>
      <c r="G37" s="16">
        <v>3420.6750499999998</v>
      </c>
      <c r="H37" s="18"/>
    </row>
    <row r="38" spans="2:8" ht="15.75" x14ac:dyDescent="0.25">
      <c r="B38" s="14"/>
      <c r="C38" s="23" t="s">
        <v>35</v>
      </c>
      <c r="D38" s="16">
        <v>6563.3241099999996</v>
      </c>
      <c r="E38" s="17">
        <v>1350.45615</v>
      </c>
      <c r="F38" s="16">
        <v>139.80719999999999</v>
      </c>
      <c r="G38" s="16">
        <v>162.49067392981601</v>
      </c>
      <c r="H38" s="18"/>
    </row>
    <row r="39" spans="2:8" ht="15.75" x14ac:dyDescent="0.25">
      <c r="B39" s="14"/>
      <c r="C39" s="23" t="s">
        <v>36</v>
      </c>
      <c r="D39" s="16">
        <v>1461.2107724</v>
      </c>
      <c r="E39" s="17">
        <v>787.74292230000003</v>
      </c>
      <c r="F39" s="16">
        <v>1487.5248715929911</v>
      </c>
      <c r="G39" s="16">
        <v>1091.49257408111</v>
      </c>
      <c r="H39" s="18"/>
    </row>
    <row r="40" spans="2:8" ht="15.75" x14ac:dyDescent="0.25">
      <c r="B40" s="10"/>
      <c r="C40" s="15" t="s">
        <v>37</v>
      </c>
      <c r="D40" s="31">
        <f>2498.95677326444+0.6</f>
        <v>2499.5567732644399</v>
      </c>
      <c r="E40" s="32">
        <v>1760.7241215999991</v>
      </c>
      <c r="F40" s="31">
        <f>3832.15025994385-1.6</f>
        <v>3830.5502599438501</v>
      </c>
      <c r="G40" s="31">
        <v>2873.7522769749166</v>
      </c>
      <c r="H40" s="18"/>
    </row>
    <row r="41" spans="2:8" ht="15.75" x14ac:dyDescent="0.25">
      <c r="B41" s="10"/>
      <c r="C41" s="26" t="s">
        <v>38</v>
      </c>
      <c r="D41" s="28">
        <f>27089.1808885644+0.6</f>
        <v>27089.780888564397</v>
      </c>
      <c r="E41" s="28">
        <v>32041.104069199999</v>
      </c>
      <c r="F41" s="28">
        <f>35389.4468132809+1</f>
        <v>35390.446813280898</v>
      </c>
      <c r="G41" s="28">
        <v>44964.818466826917</v>
      </c>
      <c r="H41" s="18"/>
    </row>
    <row r="42" spans="2:8" ht="9.9499999999999993" customHeight="1" x14ac:dyDescent="0.25">
      <c r="B42" s="14"/>
      <c r="C42" s="33"/>
      <c r="D42" s="28"/>
      <c r="E42" s="29"/>
      <c r="F42" s="28"/>
      <c r="G42" s="28"/>
      <c r="H42" s="18"/>
    </row>
    <row r="43" spans="2:8" ht="16.5" thickBot="1" x14ac:dyDescent="0.3">
      <c r="B43" s="14"/>
      <c r="C43" s="34" t="s">
        <v>39</v>
      </c>
      <c r="D43" s="35">
        <f>63684.3042505942+0.6</f>
        <v>63684.904250594198</v>
      </c>
      <c r="E43" s="35">
        <v>69242.980104863818</v>
      </c>
      <c r="F43" s="35">
        <v>68309</v>
      </c>
      <c r="G43" s="35">
        <v>79201.059407386172</v>
      </c>
      <c r="H43" s="18"/>
    </row>
    <row r="44" spans="2:8" ht="3" customHeight="1" thickTop="1" x14ac:dyDescent="0.25">
      <c r="B44" s="14"/>
      <c r="C44" s="34"/>
      <c r="D44" s="28"/>
      <c r="E44" s="29"/>
      <c r="F44" s="28"/>
      <c r="G44" s="28"/>
      <c r="H44" s="18"/>
    </row>
    <row r="45" spans="2:8" ht="15.75" x14ac:dyDescent="0.25">
      <c r="B45" s="14"/>
      <c r="C45" s="11" t="s">
        <v>40</v>
      </c>
      <c r="D45" s="12"/>
      <c r="E45" s="30"/>
      <c r="F45" s="12"/>
      <c r="G45" s="12"/>
      <c r="H45" s="18"/>
    </row>
    <row r="46" spans="2:8" ht="15.75" x14ac:dyDescent="0.25">
      <c r="B46" s="10" t="s">
        <v>41</v>
      </c>
      <c r="C46" s="26" t="s">
        <v>42</v>
      </c>
      <c r="D46" s="12"/>
      <c r="E46" s="30"/>
      <c r="F46" s="12"/>
      <c r="G46" s="12"/>
      <c r="H46" s="18"/>
    </row>
    <row r="47" spans="2:8" ht="15.75" x14ac:dyDescent="0.25">
      <c r="B47" s="14"/>
      <c r="C47" s="15" t="s">
        <v>43</v>
      </c>
      <c r="D47" s="16">
        <v>2835.0801000000001</v>
      </c>
      <c r="E47" s="17">
        <v>2835.0801000000001</v>
      </c>
      <c r="F47" s="16">
        <v>2835.0801000000001</v>
      </c>
      <c r="G47" s="16">
        <v>2835.0801000000001</v>
      </c>
      <c r="H47" s="18"/>
    </row>
    <row r="48" spans="2:8" ht="15.75" x14ac:dyDescent="0.25">
      <c r="B48" s="14"/>
      <c r="C48" s="26" t="s">
        <v>44</v>
      </c>
      <c r="D48" s="36"/>
      <c r="E48" s="37"/>
      <c r="F48" s="38"/>
      <c r="G48" s="38"/>
      <c r="H48" s="39"/>
    </row>
    <row r="49" spans="2:8" ht="15.75" x14ac:dyDescent="0.25">
      <c r="B49" s="14"/>
      <c r="C49" s="25" t="s">
        <v>45</v>
      </c>
      <c r="D49" s="16">
        <v>41465.4523442098</v>
      </c>
      <c r="E49" s="17">
        <v>46412.273770190695</v>
      </c>
      <c r="F49" s="16">
        <v>36218.879881871697</v>
      </c>
      <c r="G49" s="16">
        <v>45936.097694720593</v>
      </c>
      <c r="H49" s="39"/>
    </row>
    <row r="50" spans="2:8" ht="15.75" x14ac:dyDescent="0.25">
      <c r="B50" s="14"/>
      <c r="C50" s="34" t="s">
        <v>46</v>
      </c>
      <c r="D50" s="42">
        <f>44300.5324442098-0.53</f>
        <v>44300.0024442098</v>
      </c>
      <c r="E50" s="42">
        <v>49247.353870190695</v>
      </c>
      <c r="F50" s="42">
        <v>39053.959981871696</v>
      </c>
      <c r="G50" s="42">
        <v>48771.177794720592</v>
      </c>
      <c r="H50" s="39"/>
    </row>
    <row r="51" spans="2:8" ht="15.75" x14ac:dyDescent="0.25">
      <c r="B51" s="14"/>
      <c r="C51" s="25" t="s">
        <v>47</v>
      </c>
      <c r="D51" s="16">
        <v>0</v>
      </c>
      <c r="E51" s="17">
        <v>0</v>
      </c>
      <c r="F51" s="16">
        <v>1.3502436719943582</v>
      </c>
      <c r="G51" s="16">
        <v>1.3502436719943582</v>
      </c>
      <c r="H51" s="39"/>
    </row>
    <row r="52" spans="2:8" ht="18" customHeight="1" x14ac:dyDescent="0.25">
      <c r="B52" s="10"/>
      <c r="C52" s="34" t="s">
        <v>48</v>
      </c>
      <c r="D52" s="43">
        <v>44300</v>
      </c>
      <c r="E52" s="43">
        <v>49247.353870190695</v>
      </c>
      <c r="F52" s="43">
        <v>39055.31022554369</v>
      </c>
      <c r="G52" s="43">
        <f>48772.5280383926-1</f>
        <v>48771.5280383926</v>
      </c>
      <c r="H52" s="39"/>
    </row>
    <row r="53" spans="2:8" ht="7.5" customHeight="1" x14ac:dyDescent="0.25">
      <c r="B53" s="10"/>
      <c r="C53" s="15"/>
      <c r="D53" s="28"/>
      <c r="E53" s="29"/>
      <c r="F53" s="28"/>
      <c r="G53" s="28"/>
      <c r="H53" s="39"/>
    </row>
    <row r="54" spans="2:8" ht="15.75" x14ac:dyDescent="0.25">
      <c r="B54" s="10"/>
      <c r="C54" s="34" t="s">
        <v>49</v>
      </c>
      <c r="D54" s="28"/>
      <c r="E54" s="29"/>
      <c r="F54" s="28"/>
      <c r="G54" s="28"/>
      <c r="H54" s="39"/>
    </row>
    <row r="55" spans="2:8" ht="18.75" customHeight="1" x14ac:dyDescent="0.25">
      <c r="B55" s="10" t="s">
        <v>50</v>
      </c>
      <c r="C55" s="11" t="s">
        <v>51</v>
      </c>
      <c r="D55" s="12"/>
      <c r="E55" s="30"/>
      <c r="F55" s="12"/>
      <c r="G55" s="12"/>
      <c r="H55" s="39"/>
    </row>
    <row r="56" spans="2:8" ht="15.75" x14ac:dyDescent="0.25">
      <c r="B56" s="14"/>
      <c r="C56" s="22" t="s">
        <v>52</v>
      </c>
      <c r="D56" s="12"/>
      <c r="E56" s="30"/>
      <c r="F56" s="12"/>
      <c r="G56" s="12"/>
      <c r="H56" s="39"/>
    </row>
    <row r="57" spans="2:8" ht="15.75" x14ac:dyDescent="0.25">
      <c r="B57" s="14"/>
      <c r="C57" s="23" t="s">
        <v>53</v>
      </c>
      <c r="D57" s="16">
        <v>3191.2438299999999</v>
      </c>
      <c r="E57" s="17">
        <v>3615.3765100000001</v>
      </c>
      <c r="F57" s="16">
        <v>3191.2438299999999</v>
      </c>
      <c r="G57" s="16">
        <v>3710.0973199999999</v>
      </c>
      <c r="H57" s="39"/>
    </row>
    <row r="58" spans="2:8" ht="15.75" x14ac:dyDescent="0.25">
      <c r="B58" s="14"/>
      <c r="C58" s="23" t="s">
        <v>54</v>
      </c>
      <c r="D58" s="16">
        <v>137.57921999999999</v>
      </c>
      <c r="E58" s="17">
        <v>0</v>
      </c>
      <c r="F58" s="16">
        <v>438.36216000000002</v>
      </c>
      <c r="G58" s="16">
        <v>0</v>
      </c>
      <c r="H58" s="39"/>
    </row>
    <row r="59" spans="2:8" ht="15.75" x14ac:dyDescent="0.25">
      <c r="B59" s="14"/>
      <c r="C59" s="23" t="s">
        <v>55</v>
      </c>
      <c r="D59" s="36">
        <v>2915.1391484000005</v>
      </c>
      <c r="E59" s="37">
        <v>2912.4315189600002</v>
      </c>
      <c r="F59" s="36">
        <v>3163.4643084000004</v>
      </c>
      <c r="G59" s="36">
        <v>3160.7636989600001</v>
      </c>
      <c r="H59" s="39"/>
    </row>
    <row r="60" spans="2:8" ht="15.75" x14ac:dyDescent="0.25">
      <c r="B60" s="14"/>
      <c r="C60" s="25" t="s">
        <v>56</v>
      </c>
      <c r="D60" s="44">
        <v>590.46195999999998</v>
      </c>
      <c r="E60" s="45">
        <v>515.50195999999994</v>
      </c>
      <c r="F60" s="46">
        <v>755.83829000000003</v>
      </c>
      <c r="G60" s="46">
        <v>661.94964000000004</v>
      </c>
      <c r="H60" s="39"/>
    </row>
    <row r="61" spans="2:8" ht="15.75" x14ac:dyDescent="0.25">
      <c r="B61" s="14"/>
      <c r="C61" s="15" t="s">
        <v>57</v>
      </c>
      <c r="D61" s="16">
        <v>0</v>
      </c>
      <c r="E61" s="17">
        <v>0</v>
      </c>
      <c r="F61" s="16">
        <v>879.18974638531608</v>
      </c>
      <c r="G61" s="16">
        <v>810.49104999999997</v>
      </c>
      <c r="H61" s="39"/>
    </row>
    <row r="62" spans="2:8" ht="15.75" x14ac:dyDescent="0.25">
      <c r="B62" s="14"/>
      <c r="C62" s="25" t="s">
        <v>58</v>
      </c>
      <c r="D62" s="16">
        <v>618.61219440000002</v>
      </c>
      <c r="E62" s="17">
        <v>534.70090189563211</v>
      </c>
      <c r="F62" s="16">
        <v>727.53665439999997</v>
      </c>
      <c r="G62" s="16">
        <v>666.93866189563209</v>
      </c>
      <c r="H62" s="39"/>
    </row>
    <row r="63" spans="2:8" ht="18.75" customHeight="1" x14ac:dyDescent="0.25">
      <c r="B63" s="14"/>
      <c r="C63" s="34" t="s">
        <v>59</v>
      </c>
      <c r="D63" s="42">
        <v>7453.0363527999998</v>
      </c>
      <c r="E63" s="42">
        <v>7578.0108908556322</v>
      </c>
      <c r="F63" s="42">
        <f>9155.63498918532-1</f>
        <v>9154.6349891853206</v>
      </c>
      <c r="G63" s="42">
        <v>9010.2403708556321</v>
      </c>
      <c r="H63" s="39"/>
    </row>
    <row r="64" spans="2:8" ht="9.9499999999999993" customHeight="1" x14ac:dyDescent="0.25">
      <c r="B64" s="14"/>
      <c r="C64" s="15"/>
      <c r="D64" s="12"/>
      <c r="E64" s="30"/>
      <c r="F64" s="12"/>
      <c r="G64" s="12"/>
    </row>
    <row r="65" spans="2:8" ht="15.75" x14ac:dyDescent="0.25">
      <c r="B65" s="10" t="s">
        <v>60</v>
      </c>
      <c r="C65" s="47" t="s">
        <v>61</v>
      </c>
      <c r="D65" s="12"/>
      <c r="E65" s="30"/>
      <c r="F65" s="12"/>
      <c r="G65" s="12"/>
    </row>
    <row r="66" spans="2:8" ht="15.75" x14ac:dyDescent="0.25">
      <c r="B66" s="48"/>
      <c r="C66" s="22" t="s">
        <v>52</v>
      </c>
      <c r="D66" s="12"/>
      <c r="E66" s="30"/>
      <c r="F66" s="12"/>
      <c r="G66" s="12"/>
    </row>
    <row r="67" spans="2:8" ht="15.75" x14ac:dyDescent="0.25">
      <c r="B67" s="13"/>
      <c r="C67" s="49" t="s">
        <v>53</v>
      </c>
      <c r="D67" s="17">
        <v>0</v>
      </c>
      <c r="E67" s="17">
        <v>115.62869999999999</v>
      </c>
      <c r="F67" s="16">
        <v>1264.12364</v>
      </c>
      <c r="G67" s="16">
        <v>1396.1727900000001</v>
      </c>
    </row>
    <row r="68" spans="2:8" ht="15.75" x14ac:dyDescent="0.25">
      <c r="B68" s="13"/>
      <c r="C68" s="49" t="s">
        <v>54</v>
      </c>
      <c r="D68" s="16">
        <v>89.43391656751632</v>
      </c>
      <c r="E68" s="17">
        <v>0</v>
      </c>
      <c r="F68" s="16">
        <v>169.09384656751632</v>
      </c>
      <c r="G68" s="16">
        <v>0</v>
      </c>
    </row>
    <row r="69" spans="2:8" ht="15.75" x14ac:dyDescent="0.25">
      <c r="B69" s="13"/>
      <c r="C69" s="23" t="s">
        <v>62</v>
      </c>
      <c r="D69" s="16"/>
      <c r="E69" s="17"/>
      <c r="F69" s="16"/>
      <c r="G69" s="16"/>
    </row>
    <row r="70" spans="2:8" ht="31.5" x14ac:dyDescent="0.25">
      <c r="B70" s="13"/>
      <c r="C70" s="50" t="s">
        <v>63</v>
      </c>
      <c r="D70" s="20">
        <v>0</v>
      </c>
      <c r="E70" s="21">
        <v>0</v>
      </c>
      <c r="F70" s="21">
        <v>0</v>
      </c>
      <c r="G70" s="21">
        <v>0</v>
      </c>
    </row>
    <row r="71" spans="2:8" ht="31.5" x14ac:dyDescent="0.25">
      <c r="B71" s="13"/>
      <c r="C71" s="50" t="s">
        <v>64</v>
      </c>
      <c r="D71" s="24">
        <v>4004.1078477266406</v>
      </c>
      <c r="E71" s="24">
        <v>4532.2607497872386</v>
      </c>
      <c r="F71" s="24">
        <v>8873.8746177266403</v>
      </c>
      <c r="G71" s="24">
        <v>9946.05528780024</v>
      </c>
    </row>
    <row r="72" spans="2:8" ht="15.75" x14ac:dyDescent="0.25">
      <c r="B72" s="13"/>
      <c r="C72" s="23" t="s">
        <v>65</v>
      </c>
      <c r="D72" s="16">
        <v>4731.0134423</v>
      </c>
      <c r="E72" s="17">
        <v>4687.8479785400004</v>
      </c>
      <c r="F72" s="16">
        <v>5646.780574896582</v>
      </c>
      <c r="G72" s="16">
        <v>5969.0651789571157</v>
      </c>
    </row>
    <row r="73" spans="2:8" ht="15.75" x14ac:dyDescent="0.25">
      <c r="B73" s="13"/>
      <c r="C73" s="25" t="s">
        <v>56</v>
      </c>
      <c r="D73" s="44">
        <v>449.03136000000001</v>
      </c>
      <c r="E73" s="45">
        <v>419.03136000000001</v>
      </c>
      <c r="F73" s="46">
        <v>489.13880999999998</v>
      </c>
      <c r="G73" s="46">
        <v>475.70738999999998</v>
      </c>
    </row>
    <row r="74" spans="2:8" ht="15.75" x14ac:dyDescent="0.25">
      <c r="B74" s="13"/>
      <c r="C74" s="25" t="s">
        <v>66</v>
      </c>
      <c r="D74" s="46">
        <v>2659.1470112000002</v>
      </c>
      <c r="E74" s="45">
        <v>2662.8565635043683</v>
      </c>
      <c r="F74" s="46">
        <f>3654.47654330665+1.3</f>
        <v>3655.7765433066502</v>
      </c>
      <c r="G74" s="44">
        <v>3631.5303003033</v>
      </c>
      <c r="H74" s="51"/>
    </row>
    <row r="75" spans="2:8" ht="15.75" hidden="1" x14ac:dyDescent="0.25">
      <c r="B75" s="13"/>
      <c r="C75" s="25" t="s">
        <v>67</v>
      </c>
      <c r="D75" s="46">
        <v>0</v>
      </c>
      <c r="E75" s="45">
        <v>0</v>
      </c>
      <c r="F75" s="46">
        <v>0</v>
      </c>
      <c r="G75" s="46">
        <v>0</v>
      </c>
    </row>
    <row r="76" spans="2:8" ht="15.75" x14ac:dyDescent="0.25">
      <c r="B76" s="13"/>
      <c r="C76" s="34" t="s">
        <v>68</v>
      </c>
      <c r="D76" s="42">
        <f>11932.7336977942-0.73</f>
        <v>11932.0036977942</v>
      </c>
      <c r="E76" s="42">
        <v>12417.62535183161</v>
      </c>
      <c r="F76" s="42">
        <v>20099</v>
      </c>
      <c r="G76" s="42">
        <v>21418.530947060655</v>
      </c>
    </row>
    <row r="77" spans="2:8" ht="9.9499999999999993" customHeight="1" x14ac:dyDescent="0.25">
      <c r="B77" s="13"/>
      <c r="C77" s="34"/>
      <c r="D77" s="28"/>
      <c r="E77" s="29"/>
      <c r="F77" s="28"/>
      <c r="G77" s="28"/>
    </row>
    <row r="78" spans="2:8" ht="15.75" x14ac:dyDescent="0.25">
      <c r="B78" s="10" t="s">
        <v>69</v>
      </c>
      <c r="C78" s="34" t="s">
        <v>70</v>
      </c>
      <c r="D78" s="42">
        <v>19385</v>
      </c>
      <c r="E78" s="42">
        <v>19995.636242687244</v>
      </c>
      <c r="F78" s="42">
        <v>29254</v>
      </c>
      <c r="G78" s="42">
        <v>30428.771317916289</v>
      </c>
    </row>
    <row r="79" spans="2:8" ht="9.9499999999999993" customHeight="1" x14ac:dyDescent="0.25">
      <c r="B79" s="13"/>
      <c r="C79" s="34"/>
      <c r="D79" s="52"/>
      <c r="E79" s="53"/>
      <c r="F79" s="52"/>
      <c r="G79" s="52"/>
    </row>
    <row r="80" spans="2:8" ht="16.5" thickBot="1" x14ac:dyDescent="0.3">
      <c r="B80" s="13"/>
      <c r="C80" s="34" t="s">
        <v>71</v>
      </c>
      <c r="D80" s="35">
        <v>63685</v>
      </c>
      <c r="E80" s="35">
        <v>69242.990112877946</v>
      </c>
      <c r="F80" s="35">
        <v>68309</v>
      </c>
      <c r="G80" s="35">
        <v>79201.299356308882</v>
      </c>
    </row>
    <row r="81" spans="2:8" ht="11.25" customHeight="1" thickTop="1" x14ac:dyDescent="0.25">
      <c r="B81" s="54"/>
      <c r="C81" s="55"/>
      <c r="D81" s="55"/>
      <c r="E81" s="55"/>
      <c r="F81" s="55"/>
      <c r="G81" s="56"/>
    </row>
    <row r="84" spans="2:8" x14ac:dyDescent="0.25">
      <c r="D84" s="41">
        <v>-1.7557902174303308E-3</v>
      </c>
      <c r="E84" s="41">
        <v>8.0141180660575628E-6</v>
      </c>
      <c r="F84" s="41">
        <v>-8.9099135948345065E-5</v>
      </c>
      <c r="G84" s="41">
        <v>-5.107730976305902E-5</v>
      </c>
    </row>
    <row r="88" spans="2:8" x14ac:dyDescent="0.25">
      <c r="B88" s="57"/>
      <c r="C88" s="57" t="s">
        <v>72</v>
      </c>
      <c r="D88" s="58">
        <v>-144.00179579020187</v>
      </c>
      <c r="E88" s="57"/>
      <c r="F88" s="59">
        <v>-3.0000010156072676E-5</v>
      </c>
      <c r="G88" s="59"/>
      <c r="H88" s="57"/>
    </row>
    <row r="96" spans="2:8" x14ac:dyDescent="0.25">
      <c r="E96" s="40">
        <v>79440</v>
      </c>
    </row>
  </sheetData>
  <mergeCells count="6">
    <mergeCell ref="B6:G6"/>
    <mergeCell ref="B7:G7"/>
    <mergeCell ref="B9:B11"/>
    <mergeCell ref="C9:C11"/>
    <mergeCell ref="D9:E9"/>
    <mergeCell ref="F9:G9"/>
  </mergeCells>
  <printOptions horizontalCentered="1" verticalCentered="1"/>
  <pageMargins left="0" right="0" top="0.19685039370078741" bottom="0.19685039370078741" header="0.11811023622047245" footer="0.11811023622047245"/>
  <pageSetup paperSize="9" scale="61"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8E3"/>
  </sheetPr>
  <dimension ref="A1:O76"/>
  <sheetViews>
    <sheetView showGridLines="0" zoomScaleNormal="100" zoomScaleSheetLayoutView="90" workbookViewId="0">
      <pane xSplit="2" ySplit="7" topLeftCell="G8" activePane="bottomRight" state="frozen"/>
      <selection activeCell="C17" sqref="C17:G17"/>
      <selection pane="topRight" activeCell="C17" sqref="C17:G17"/>
      <selection pane="bottomLeft" activeCell="C17" sqref="C17:G17"/>
      <selection pane="bottomRight" activeCell="N1" sqref="N1"/>
    </sheetView>
  </sheetViews>
  <sheetFormatPr defaultRowHeight="15.75" customHeight="1" x14ac:dyDescent="0.25"/>
  <cols>
    <col min="1" max="1" width="3.85546875" style="63" customWidth="1"/>
    <col min="2" max="2" width="57.85546875" style="67" customWidth="1"/>
    <col min="3" max="14" width="12.7109375" style="67" customWidth="1"/>
    <col min="15" max="16384" width="9.140625" style="63"/>
  </cols>
  <sheetData>
    <row r="1" spans="1:14" ht="15.75" customHeight="1" x14ac:dyDescent="0.25">
      <c r="A1" s="60" t="s">
        <v>0</v>
      </c>
      <c r="B1" s="61"/>
      <c r="C1" s="61"/>
      <c r="D1" s="62"/>
      <c r="E1" s="62"/>
      <c r="F1" s="62"/>
      <c r="G1" s="62"/>
      <c r="H1" s="62"/>
      <c r="I1" s="61"/>
      <c r="J1" s="61"/>
      <c r="K1" s="61"/>
      <c r="L1" s="61"/>
      <c r="M1" s="61"/>
      <c r="N1" s="62"/>
    </row>
    <row r="2" spans="1:14" ht="15.75" customHeight="1" x14ac:dyDescent="0.25">
      <c r="A2" s="64" t="s">
        <v>73</v>
      </c>
      <c r="B2" s="65"/>
      <c r="C2" s="65"/>
      <c r="D2" s="65"/>
      <c r="E2" s="65"/>
      <c r="F2" s="65"/>
      <c r="G2" s="65"/>
      <c r="H2" s="65"/>
      <c r="I2" s="66"/>
      <c r="J2" s="65"/>
      <c r="K2" s="65"/>
      <c r="L2" s="65"/>
      <c r="M2" s="65"/>
      <c r="N2" s="65"/>
    </row>
    <row r="3" spans="1:14" ht="15.75" customHeight="1" x14ac:dyDescent="0.25">
      <c r="N3" s="68" t="s">
        <v>74</v>
      </c>
    </row>
    <row r="4" spans="1:14" ht="15.75" customHeight="1" x14ac:dyDescent="0.25">
      <c r="A4" s="227" t="s">
        <v>3</v>
      </c>
      <c r="B4" s="230" t="s">
        <v>4</v>
      </c>
      <c r="C4" s="233" t="s">
        <v>5</v>
      </c>
      <c r="D4" s="234"/>
      <c r="E4" s="234"/>
      <c r="F4" s="234"/>
      <c r="G4" s="234"/>
      <c r="H4" s="234"/>
      <c r="I4" s="233" t="s">
        <v>6</v>
      </c>
      <c r="J4" s="234"/>
      <c r="K4" s="234"/>
      <c r="L4" s="234"/>
      <c r="M4" s="234"/>
      <c r="N4" s="235"/>
    </row>
    <row r="5" spans="1:14" ht="15.75" customHeight="1" x14ac:dyDescent="0.25">
      <c r="A5" s="228"/>
      <c r="B5" s="231"/>
      <c r="C5" s="233" t="s">
        <v>75</v>
      </c>
      <c r="D5" s="234"/>
      <c r="E5" s="235"/>
      <c r="F5" s="234" t="s">
        <v>76</v>
      </c>
      <c r="G5" s="235"/>
      <c r="H5" s="69" t="s">
        <v>77</v>
      </c>
      <c r="I5" s="233" t="s">
        <v>75</v>
      </c>
      <c r="J5" s="234"/>
      <c r="K5" s="235"/>
      <c r="L5" s="233" t="s">
        <v>76</v>
      </c>
      <c r="M5" s="235"/>
      <c r="N5" s="70" t="s">
        <v>77</v>
      </c>
    </row>
    <row r="6" spans="1:14" ht="15.75" customHeight="1" x14ac:dyDescent="0.25">
      <c r="A6" s="228"/>
      <c r="B6" s="231"/>
      <c r="C6" s="71">
        <v>43738</v>
      </c>
      <c r="D6" s="72">
        <v>43646</v>
      </c>
      <c r="E6" s="72">
        <v>43373</v>
      </c>
      <c r="F6" s="72">
        <v>43738</v>
      </c>
      <c r="G6" s="71">
        <v>43373</v>
      </c>
      <c r="H6" s="71">
        <v>43555</v>
      </c>
      <c r="I6" s="71">
        <v>43738</v>
      </c>
      <c r="J6" s="72">
        <v>43646</v>
      </c>
      <c r="K6" s="72">
        <v>43373</v>
      </c>
      <c r="L6" s="71">
        <v>43738</v>
      </c>
      <c r="M6" s="72">
        <v>43373</v>
      </c>
      <c r="N6" s="71">
        <v>43555</v>
      </c>
    </row>
    <row r="7" spans="1:14" ht="15.75" customHeight="1" x14ac:dyDescent="0.25">
      <c r="A7" s="229"/>
      <c r="B7" s="232"/>
      <c r="C7" s="73" t="s">
        <v>7</v>
      </c>
      <c r="D7" s="73" t="s">
        <v>7</v>
      </c>
      <c r="E7" s="73" t="s">
        <v>7</v>
      </c>
      <c r="F7" s="74" t="s">
        <v>7</v>
      </c>
      <c r="G7" s="74" t="s">
        <v>7</v>
      </c>
      <c r="H7" s="74" t="s">
        <v>8</v>
      </c>
      <c r="I7" s="73" t="s">
        <v>7</v>
      </c>
      <c r="J7" s="73" t="s">
        <v>7</v>
      </c>
      <c r="K7" s="73" t="s">
        <v>7</v>
      </c>
      <c r="L7" s="73" t="s">
        <v>7</v>
      </c>
      <c r="M7" s="74" t="s">
        <v>7</v>
      </c>
      <c r="N7" s="74" t="s">
        <v>8</v>
      </c>
    </row>
    <row r="8" spans="1:14" ht="5.0999999999999996" customHeight="1" x14ac:dyDescent="0.25">
      <c r="A8" s="75"/>
      <c r="B8" s="76"/>
      <c r="C8" s="76"/>
      <c r="D8" s="76"/>
      <c r="E8" s="76"/>
      <c r="F8" s="76"/>
      <c r="G8" s="76"/>
      <c r="H8" s="76"/>
      <c r="I8" s="76"/>
      <c r="J8" s="76"/>
      <c r="K8" s="76"/>
      <c r="L8" s="76"/>
      <c r="M8" s="76"/>
      <c r="N8" s="76"/>
    </row>
    <row r="9" spans="1:14" ht="16.5" customHeight="1" x14ac:dyDescent="0.25">
      <c r="A9" s="77">
        <v>1</v>
      </c>
      <c r="B9" s="78" t="s">
        <v>78</v>
      </c>
      <c r="C9" s="79"/>
      <c r="D9" s="79"/>
      <c r="E9" s="79"/>
      <c r="F9" s="79"/>
      <c r="G9" s="79"/>
      <c r="H9" s="79"/>
      <c r="I9" s="79"/>
      <c r="J9" s="79"/>
      <c r="K9" s="79"/>
      <c r="L9" s="79"/>
      <c r="M9" s="79"/>
      <c r="N9" s="79"/>
    </row>
    <row r="10" spans="1:14" ht="17.100000000000001" customHeight="1" x14ac:dyDescent="0.25">
      <c r="A10" s="77"/>
      <c r="B10" s="80" t="s">
        <v>79</v>
      </c>
      <c r="C10" s="81">
        <v>8284.0068824000009</v>
      </c>
      <c r="D10" s="82">
        <v>8749.3641004000001</v>
      </c>
      <c r="E10" s="82">
        <v>9791.8690611000002</v>
      </c>
      <c r="F10" s="82">
        <v>17033.3709628</v>
      </c>
      <c r="G10" s="82">
        <v>19171.0359212</v>
      </c>
      <c r="H10" s="82">
        <v>42468.019741999997</v>
      </c>
      <c r="I10" s="83">
        <v>12460.827439999999</v>
      </c>
      <c r="J10" s="83">
        <v>12642.84006</v>
      </c>
      <c r="K10" s="83">
        <v>13318.642710000002</v>
      </c>
      <c r="L10" s="83">
        <v>25103.6675</v>
      </c>
      <c r="M10" s="83">
        <v>26760.852060000001</v>
      </c>
      <c r="N10" s="84">
        <v>61186.139690000004</v>
      </c>
    </row>
    <row r="11" spans="1:14" ht="17.100000000000001" customHeight="1" x14ac:dyDescent="0.25">
      <c r="A11" s="77"/>
      <c r="B11" s="80" t="s">
        <v>80</v>
      </c>
      <c r="C11" s="84">
        <f>20.71577-0.25</f>
        <v>20.465769999999999</v>
      </c>
      <c r="D11" s="84">
        <v>20.773040000000002</v>
      </c>
      <c r="E11" s="84">
        <v>16.0046538</v>
      </c>
      <c r="F11" s="84">
        <f>41.48881</f>
        <v>41.488810000000001</v>
      </c>
      <c r="G11" s="84">
        <v>27.004913800000001</v>
      </c>
      <c r="H11" s="84">
        <v>69.001227599999993</v>
      </c>
      <c r="I11" s="83">
        <v>53.150339999999993</v>
      </c>
      <c r="J11" s="84">
        <v>34.679200000000002</v>
      </c>
      <c r="K11" s="84">
        <v>31.070549999999997</v>
      </c>
      <c r="L11" s="84">
        <v>87.829539999999994</v>
      </c>
      <c r="M11" s="84">
        <v>63.38335</v>
      </c>
      <c r="N11" s="84">
        <v>498.98701999999997</v>
      </c>
    </row>
    <row r="12" spans="1:14" ht="16.5" customHeight="1" x14ac:dyDescent="0.25">
      <c r="A12" s="77"/>
      <c r="B12" s="78" t="s">
        <v>81</v>
      </c>
      <c r="C12" s="86">
        <f>SUM(C10:C11)</f>
        <v>8304.4726524000016</v>
      </c>
      <c r="D12" s="86">
        <v>8770.1371404000001</v>
      </c>
      <c r="E12" s="86">
        <f>SUM(E10:E11)</f>
        <v>9807.8737149000008</v>
      </c>
      <c r="F12" s="86">
        <f>SUM(F10:F11)-1</f>
        <v>17073.859772799999</v>
      </c>
      <c r="G12" s="86">
        <f t="shared" ref="G12:N12" si="0">SUM(G10:G11)</f>
        <v>19198.040835</v>
      </c>
      <c r="H12" s="86">
        <f t="shared" si="0"/>
        <v>42537.020969599995</v>
      </c>
      <c r="I12" s="86">
        <f t="shared" ref="I12:I60" si="1">L12-J12</f>
        <v>12514.277779999997</v>
      </c>
      <c r="J12" s="86">
        <v>12677.519260000001</v>
      </c>
      <c r="K12" s="86">
        <f t="shared" si="0"/>
        <v>13349.713260000002</v>
      </c>
      <c r="L12" s="86">
        <f>SUM(L10:L11)+0.3</f>
        <v>25191.797039999998</v>
      </c>
      <c r="M12" s="86">
        <f>SUM(M10:M11)</f>
        <v>26824.235410000001</v>
      </c>
      <c r="N12" s="86">
        <f t="shared" si="0"/>
        <v>61685.126710000004</v>
      </c>
    </row>
    <row r="13" spans="1:14" ht="5.0999999999999996" customHeight="1" x14ac:dyDescent="0.25">
      <c r="A13" s="77"/>
      <c r="B13" s="80"/>
      <c r="C13" s="80"/>
      <c r="D13" s="81"/>
      <c r="E13" s="81"/>
      <c r="F13" s="81"/>
      <c r="G13" s="81"/>
      <c r="H13" s="81"/>
      <c r="I13" s="81">
        <f t="shared" si="1"/>
        <v>0</v>
      </c>
      <c r="J13" s="81"/>
      <c r="K13" s="81"/>
      <c r="L13" s="81"/>
      <c r="M13" s="81"/>
      <c r="N13" s="81"/>
    </row>
    <row r="14" spans="1:14" ht="16.5" customHeight="1" x14ac:dyDescent="0.25">
      <c r="A14" s="77">
        <v>2</v>
      </c>
      <c r="B14" s="78" t="s">
        <v>82</v>
      </c>
      <c r="C14" s="78"/>
      <c r="D14" s="87"/>
      <c r="E14" s="87"/>
      <c r="F14" s="87"/>
      <c r="G14" s="87"/>
      <c r="H14" s="87"/>
      <c r="I14" s="87"/>
      <c r="J14" s="87"/>
      <c r="K14" s="87"/>
      <c r="L14" s="87"/>
      <c r="M14" s="87"/>
      <c r="N14" s="87"/>
    </row>
    <row r="15" spans="1:14" ht="16.5" customHeight="1" x14ac:dyDescent="0.25">
      <c r="A15" s="77"/>
      <c r="B15" s="80" t="s">
        <v>83</v>
      </c>
      <c r="C15" s="80"/>
      <c r="D15" s="87"/>
      <c r="E15" s="87"/>
      <c r="F15" s="87"/>
      <c r="G15" s="87"/>
      <c r="H15" s="87"/>
      <c r="I15" s="87"/>
      <c r="J15" s="87"/>
      <c r="K15" s="87"/>
      <c r="L15" s="87"/>
      <c r="M15" s="87"/>
      <c r="N15" s="87"/>
    </row>
    <row r="16" spans="1:14" ht="17.100000000000001" customHeight="1" x14ac:dyDescent="0.25">
      <c r="A16" s="77"/>
      <c r="B16" s="80" t="s">
        <v>84</v>
      </c>
      <c r="C16" s="81">
        <v>79.362489999999923</v>
      </c>
      <c r="D16" s="82">
        <v>92.834110099999975</v>
      </c>
      <c r="E16" s="82">
        <v>49.217178200000006</v>
      </c>
      <c r="F16" s="82">
        <v>172.19660009999996</v>
      </c>
      <c r="G16" s="82">
        <v>134.81581500000004</v>
      </c>
      <c r="H16" s="82">
        <v>286.50010800000001</v>
      </c>
      <c r="I16" s="83">
        <f>124.53983-0.4</f>
        <v>124.13982999999999</v>
      </c>
      <c r="J16" s="84">
        <v>115.62403999999999</v>
      </c>
      <c r="K16" s="84">
        <v>49.811320000000023</v>
      </c>
      <c r="L16" s="84">
        <v>240.16387</v>
      </c>
      <c r="M16" s="84">
        <v>179.59603000000001</v>
      </c>
      <c r="N16" s="84">
        <v>330.49723999999998</v>
      </c>
    </row>
    <row r="17" spans="1:14" ht="17.100000000000001" customHeight="1" x14ac:dyDescent="0.25">
      <c r="A17" s="77"/>
      <c r="B17" s="80" t="s">
        <v>85</v>
      </c>
      <c r="C17" s="81">
        <v>315.24081999999999</v>
      </c>
      <c r="D17" s="82">
        <v>335.07942999999898</v>
      </c>
      <c r="E17" s="82">
        <v>379.32451800000069</v>
      </c>
      <c r="F17" s="82">
        <v>650.32024999999896</v>
      </c>
      <c r="G17" s="82">
        <v>922.31682110000054</v>
      </c>
      <c r="H17" s="82">
        <v>1951.0824530000007</v>
      </c>
      <c r="I17" s="83">
        <v>2346.9562699999997</v>
      </c>
      <c r="J17" s="84">
        <v>1949.2421200000001</v>
      </c>
      <c r="K17" s="84">
        <v>1527.6632700000002</v>
      </c>
      <c r="L17" s="84">
        <v>4296.1983899999996</v>
      </c>
      <c r="M17" s="84">
        <v>3356.5482000000002</v>
      </c>
      <c r="N17" s="84">
        <v>8772.7472699999998</v>
      </c>
    </row>
    <row r="18" spans="1:14" ht="17.100000000000001" customHeight="1" x14ac:dyDescent="0.25">
      <c r="A18" s="77"/>
      <c r="B18" s="80" t="s">
        <v>86</v>
      </c>
      <c r="C18" s="81">
        <v>1.44977</v>
      </c>
      <c r="D18" s="82">
        <v>2.3488500000010433</v>
      </c>
      <c r="E18" s="82">
        <v>79.501411999998879</v>
      </c>
      <c r="F18" s="82">
        <f>3.79862000000104-0.35</f>
        <v>3.4486200000010401</v>
      </c>
      <c r="G18" s="82">
        <v>191.96131199999942</v>
      </c>
      <c r="H18" s="82">
        <v>83.039966999999436</v>
      </c>
      <c r="I18" s="83">
        <f>-151.7655+0.5</f>
        <v>-151.2655</v>
      </c>
      <c r="J18" s="84">
        <f>-93.56899</f>
        <v>-93.568989999999999</v>
      </c>
      <c r="K18" s="84">
        <v>-65.387550000000005</v>
      </c>
      <c r="L18" s="84">
        <v>-245.33448999999999</v>
      </c>
      <c r="M18" s="84">
        <v>-9.2305100000000007</v>
      </c>
      <c r="N18" s="84">
        <v>-23.3264</v>
      </c>
    </row>
    <row r="19" spans="1:14" ht="17.100000000000001" customHeight="1" x14ac:dyDescent="0.25">
      <c r="A19" s="77"/>
      <c r="B19" s="80" t="s">
        <v>87</v>
      </c>
      <c r="C19" s="81">
        <v>1426.5234074999994</v>
      </c>
      <c r="D19" s="82">
        <v>1587.8756567000003</v>
      </c>
      <c r="E19" s="82">
        <v>1580.2146197000004</v>
      </c>
      <c r="F19" s="82">
        <f>3014.3990642+0.3</f>
        <v>3014.6990642000001</v>
      </c>
      <c r="G19" s="82">
        <v>3207.1778206999998</v>
      </c>
      <c r="H19" s="82">
        <v>6911.2058207000009</v>
      </c>
      <c r="I19" s="83">
        <f>1426.5234-0.4</f>
        <v>1426.1233999999999</v>
      </c>
      <c r="J19" s="84">
        <v>1587.8756599999999</v>
      </c>
      <c r="K19" s="84">
        <v>1565.87932</v>
      </c>
      <c r="L19" s="84">
        <v>3014.3990600000002</v>
      </c>
      <c r="M19" s="84">
        <v>3172.87932</v>
      </c>
      <c r="N19" s="84">
        <v>6911.2058200000001</v>
      </c>
    </row>
    <row r="20" spans="1:14" ht="17.100000000000001" customHeight="1" x14ac:dyDescent="0.25">
      <c r="A20" s="77"/>
      <c r="B20" s="80" t="s">
        <v>88</v>
      </c>
      <c r="C20" s="81">
        <v>185.98490000000001</v>
      </c>
      <c r="D20" s="82">
        <v>196.64309</v>
      </c>
      <c r="E20" s="82">
        <v>228.17585</v>
      </c>
      <c r="F20" s="82">
        <v>382.62799000000001</v>
      </c>
      <c r="G20" s="82">
        <v>475.31450000000001</v>
      </c>
      <c r="H20" s="82">
        <v>868.78760999999997</v>
      </c>
      <c r="I20" s="83">
        <v>192.04384999999996</v>
      </c>
      <c r="J20" s="84">
        <v>312.65095000000002</v>
      </c>
      <c r="K20" s="84">
        <v>667.23907000000008</v>
      </c>
      <c r="L20" s="84">
        <v>504.69479999999999</v>
      </c>
      <c r="M20" s="84">
        <v>1473.9375500000001</v>
      </c>
      <c r="N20" s="84">
        <v>2333.8501099999999</v>
      </c>
    </row>
    <row r="21" spans="1:14" ht="17.100000000000001" customHeight="1" x14ac:dyDescent="0.25">
      <c r="A21" s="77"/>
      <c r="B21" s="80" t="s">
        <v>89</v>
      </c>
      <c r="C21" s="81">
        <f>925.68668-0.3</f>
        <v>925.38668000000007</v>
      </c>
      <c r="D21" s="82">
        <v>923.75929999999971</v>
      </c>
      <c r="E21" s="82">
        <v>994.16023999999925</v>
      </c>
      <c r="F21" s="82">
        <v>1849.4459800000004</v>
      </c>
      <c r="G21" s="82">
        <v>2027.2861899999989</v>
      </c>
      <c r="H21" s="82">
        <v>3945.9727705000005</v>
      </c>
      <c r="I21" s="83">
        <v>1347.8838300000002</v>
      </c>
      <c r="J21" s="84">
        <v>1466.3906099999999</v>
      </c>
      <c r="K21" s="84">
        <v>1661.0038099999999</v>
      </c>
      <c r="L21" s="84">
        <v>2814.2744400000001</v>
      </c>
      <c r="M21" s="84">
        <v>3474.1435099999999</v>
      </c>
      <c r="N21" s="84">
        <v>7029.0715300000002</v>
      </c>
    </row>
    <row r="22" spans="1:14" ht="17.100000000000001" customHeight="1" x14ac:dyDescent="0.25">
      <c r="A22" s="77"/>
      <c r="B22" s="80" t="s">
        <v>90</v>
      </c>
      <c r="C22" s="81">
        <v>1854.9512525</v>
      </c>
      <c r="D22" s="82">
        <v>1745.4740425</v>
      </c>
      <c r="E22" s="82">
        <v>2079.7453999999998</v>
      </c>
      <c r="F22" s="82">
        <v>3600.425295</v>
      </c>
      <c r="G22" s="82">
        <v>3814.5785032999997</v>
      </c>
      <c r="H22" s="82">
        <v>7935.3543853000001</v>
      </c>
      <c r="I22" s="83">
        <v>2211.2376600000002</v>
      </c>
      <c r="J22" s="84">
        <v>2087.52133</v>
      </c>
      <c r="K22" s="84">
        <v>2416.2204000000002</v>
      </c>
      <c r="L22" s="84">
        <v>4298.7589900000003</v>
      </c>
      <c r="M22" s="84">
        <v>4462.3062399999999</v>
      </c>
      <c r="N22" s="84">
        <v>9173.5854400000007</v>
      </c>
    </row>
    <row r="23" spans="1:14" ht="17.100000000000001" customHeight="1" x14ac:dyDescent="0.25">
      <c r="A23" s="77"/>
      <c r="B23" s="80" t="s">
        <v>91</v>
      </c>
      <c r="C23" s="81">
        <v>1718.8977579000002</v>
      </c>
      <c r="D23" s="88">
        <v>1981.2062874000001</v>
      </c>
      <c r="E23" s="88">
        <v>1766.6583338000005</v>
      </c>
      <c r="F23" s="88">
        <v>3700.1040452999996</v>
      </c>
      <c r="G23" s="88">
        <v>3717.5318396000002</v>
      </c>
      <c r="H23" s="88">
        <v>8632.0160326999994</v>
      </c>
      <c r="I23" s="83">
        <v>2309.7519299999994</v>
      </c>
      <c r="J23" s="84">
        <v>2363.8521700000001</v>
      </c>
      <c r="K23" s="84">
        <v>2148.3142400000002</v>
      </c>
      <c r="L23" s="84">
        <v>4673.6040999999996</v>
      </c>
      <c r="M23" s="84">
        <v>4502.1997000000001</v>
      </c>
      <c r="N23" s="84">
        <v>10330.041209999999</v>
      </c>
    </row>
    <row r="24" spans="1:14" ht="16.5" customHeight="1" x14ac:dyDescent="0.25">
      <c r="A24" s="77"/>
      <c r="B24" s="78" t="s">
        <v>92</v>
      </c>
      <c r="C24" s="86">
        <f>SUM(C16:C23)-0.5</f>
        <v>6507.2970778999997</v>
      </c>
      <c r="D24" s="86">
        <v>6865.2207667000002</v>
      </c>
      <c r="E24" s="86">
        <f>SUM(E16:E23)</f>
        <v>7156.9975517000003</v>
      </c>
      <c r="F24" s="86">
        <f>SUM(F16:F23)-0.8</f>
        <v>13372.4678446</v>
      </c>
      <c r="G24" s="86">
        <f>SUM(G16:G23)</f>
        <v>14490.982801699998</v>
      </c>
      <c r="H24" s="86">
        <v>30613.8891472</v>
      </c>
      <c r="I24" s="89">
        <f t="shared" si="1"/>
        <v>9807.1712700000007</v>
      </c>
      <c r="J24" s="86">
        <v>9789.5878900000007</v>
      </c>
      <c r="K24" s="86">
        <f>SUM(K16:K23)</f>
        <v>9970.74388</v>
      </c>
      <c r="L24" s="86">
        <f>'[68]AA 110 PL-UFO'!AH23/10^5</f>
        <v>19596.759160000001</v>
      </c>
      <c r="M24" s="86">
        <f>SUM(M16:M23)+1</f>
        <v>20613.38004</v>
      </c>
      <c r="N24" s="86">
        <v>44857.712220000001</v>
      </c>
    </row>
    <row r="25" spans="1:14" ht="5.0999999999999996" customHeight="1" x14ac:dyDescent="0.25">
      <c r="A25" s="77"/>
      <c r="B25" s="80"/>
      <c r="C25" s="80"/>
      <c r="D25" s="81"/>
      <c r="E25" s="81"/>
      <c r="F25" s="81"/>
      <c r="G25" s="81"/>
      <c r="H25" s="81"/>
      <c r="I25" s="81">
        <f t="shared" si="1"/>
        <v>0</v>
      </c>
      <c r="J25" s="81"/>
      <c r="K25" s="81"/>
      <c r="L25" s="81"/>
      <c r="M25" s="81"/>
      <c r="N25" s="81"/>
    </row>
    <row r="26" spans="1:14" ht="35.1" customHeight="1" x14ac:dyDescent="0.25">
      <c r="A26" s="77">
        <v>3</v>
      </c>
      <c r="B26" s="78" t="s">
        <v>93</v>
      </c>
      <c r="C26" s="90">
        <f>C12-C24</f>
        <v>1797.1755745000019</v>
      </c>
      <c r="D26" s="90">
        <v>1904.9163736999999</v>
      </c>
      <c r="E26" s="90">
        <v>2650.8761632000005</v>
      </c>
      <c r="F26" s="90">
        <f>F12-F24+0.3</f>
        <v>3701.691928199999</v>
      </c>
      <c r="G26" s="90">
        <f>G12-G24</f>
        <v>4707.0580333000016</v>
      </c>
      <c r="H26" s="90">
        <v>11923.131822399992</v>
      </c>
      <c r="I26" s="90">
        <f t="shared" si="1"/>
        <v>2707.106509999996</v>
      </c>
      <c r="J26" s="90">
        <v>2887.9313700000002</v>
      </c>
      <c r="K26" s="90">
        <f>K12-K24</f>
        <v>3378.9693800000023</v>
      </c>
      <c r="L26" s="90">
        <f>L12-L24</f>
        <v>5595.0378799999962</v>
      </c>
      <c r="M26" s="90">
        <f>M12-M24</f>
        <v>6210.8553700000011</v>
      </c>
      <c r="N26" s="90">
        <v>16827.414490000003</v>
      </c>
    </row>
    <row r="27" spans="1:14" ht="5.0999999999999996" customHeight="1" x14ac:dyDescent="0.25">
      <c r="A27" s="77"/>
      <c r="B27" s="80"/>
      <c r="C27" s="80"/>
      <c r="D27" s="81"/>
      <c r="E27" s="81"/>
      <c r="F27" s="81"/>
      <c r="G27" s="81"/>
      <c r="H27" s="81"/>
      <c r="I27" s="81">
        <f t="shared" si="1"/>
        <v>0</v>
      </c>
      <c r="J27" s="81"/>
      <c r="K27" s="81"/>
      <c r="L27" s="81"/>
      <c r="M27" s="81"/>
      <c r="N27" s="84"/>
    </row>
    <row r="28" spans="1:14" ht="17.100000000000001" customHeight="1" x14ac:dyDescent="0.25">
      <c r="A28" s="77">
        <v>4</v>
      </c>
      <c r="B28" s="80" t="s">
        <v>94</v>
      </c>
      <c r="C28" s="81">
        <v>-1306.5354890000003</v>
      </c>
      <c r="D28" s="82">
        <v>-1400.3439481999999</v>
      </c>
      <c r="E28" s="82">
        <v>-1418.69372</v>
      </c>
      <c r="F28" s="82">
        <v>-2706.8794372000002</v>
      </c>
      <c r="G28" s="82">
        <v>-2865.7312099999999</v>
      </c>
      <c r="H28" s="82">
        <v>-5643.5065939999995</v>
      </c>
      <c r="I28" s="81">
        <v>-1668.60607</v>
      </c>
      <c r="J28" s="81">
        <v>-1772.0020900000002</v>
      </c>
      <c r="K28" s="81">
        <v>-1844.81376</v>
      </c>
      <c r="L28" s="81">
        <v>-3440.6081600000002</v>
      </c>
      <c r="M28" s="81">
        <v>-3728.1543799999999</v>
      </c>
      <c r="N28" s="84">
        <v>-7357.9983499999998</v>
      </c>
    </row>
    <row r="29" spans="1:14" ht="17.100000000000001" customHeight="1" x14ac:dyDescent="0.25">
      <c r="A29" s="77">
        <v>5</v>
      </c>
      <c r="B29" s="80" t="s">
        <v>95</v>
      </c>
      <c r="C29" s="81">
        <v>-189.12540089999999</v>
      </c>
      <c r="D29" s="82">
        <v>-192.80427240000003</v>
      </c>
      <c r="E29" s="82">
        <v>-274.96626879999997</v>
      </c>
      <c r="F29" s="82">
        <v>-381.92967329999999</v>
      </c>
      <c r="G29" s="82">
        <v>-360.52519719999998</v>
      </c>
      <c r="H29" s="82">
        <v>-889.95326160000002</v>
      </c>
      <c r="I29" s="81">
        <v>-240.74326000000002</v>
      </c>
      <c r="J29" s="81">
        <v>-245.85613000000001</v>
      </c>
      <c r="K29" s="81">
        <v>-332.46301999999997</v>
      </c>
      <c r="L29" s="81">
        <v>-486.59939000000003</v>
      </c>
      <c r="M29" s="81">
        <v>-477.45864</v>
      </c>
      <c r="N29" s="84">
        <v>-1102.4202700000001</v>
      </c>
    </row>
    <row r="30" spans="1:14" ht="17.100000000000001" customHeight="1" x14ac:dyDescent="0.25">
      <c r="A30" s="77">
        <v>6</v>
      </c>
      <c r="B30" s="80" t="s">
        <v>96</v>
      </c>
      <c r="C30" s="81">
        <v>279.0790176000001</v>
      </c>
      <c r="D30" s="82">
        <v>4903.8994014</v>
      </c>
      <c r="E30" s="82">
        <v>262.06085510000003</v>
      </c>
      <c r="F30" s="82">
        <v>5182.978419</v>
      </c>
      <c r="G30" s="82">
        <v>482.57621480000006</v>
      </c>
      <c r="H30" s="82">
        <v>1016.6174349000001</v>
      </c>
      <c r="I30" s="81">
        <v>193.37165000000005</v>
      </c>
      <c r="J30" s="81">
        <v>450.42462</v>
      </c>
      <c r="K30" s="81">
        <v>321.59930000000003</v>
      </c>
      <c r="L30" s="81">
        <f>643.79627-0.3</f>
        <v>643.4962700000001</v>
      </c>
      <c r="M30" s="81">
        <v>574.85685999999998</v>
      </c>
      <c r="N30" s="84">
        <v>1224.2323200000001</v>
      </c>
    </row>
    <row r="31" spans="1:14" ht="17.100000000000001" customHeight="1" x14ac:dyDescent="0.25">
      <c r="A31" s="77">
        <v>7</v>
      </c>
      <c r="B31" s="78" t="s">
        <v>97</v>
      </c>
      <c r="C31" s="91">
        <f>SUM(C26:C30)-0.3</f>
        <v>580.29370220000169</v>
      </c>
      <c r="D31" s="91">
        <v>5215.6675544999998</v>
      </c>
      <c r="E31" s="91">
        <f>SUM(E26:E30)</f>
        <v>1219.2770295000005</v>
      </c>
      <c r="F31" s="91">
        <f>SUM(F26:F30)</f>
        <v>5795.8612366999987</v>
      </c>
      <c r="G31" s="91">
        <f>SUM(G26:G30)</f>
        <v>1963.3778409000017</v>
      </c>
      <c r="H31" s="91">
        <v>6406.2894016999926</v>
      </c>
      <c r="I31" s="91">
        <f>L31-J31-0.2</f>
        <v>990.32882999999561</v>
      </c>
      <c r="J31" s="91">
        <v>1319.89777</v>
      </c>
      <c r="K31" s="91">
        <f>K26+K28+K29+K30+1</f>
        <v>1524.2919000000024</v>
      </c>
      <c r="L31" s="91">
        <f>L26+L28+L29+L30-0.9</f>
        <v>2310.4265999999957</v>
      </c>
      <c r="M31" s="91">
        <f>SUM(M26:M30)+1</f>
        <v>2581.0992100000012</v>
      </c>
      <c r="N31" s="91">
        <v>9591.2281900000016</v>
      </c>
    </row>
    <row r="32" spans="1:14" ht="17.100000000000001" customHeight="1" x14ac:dyDescent="0.25">
      <c r="A32" s="77">
        <v>8</v>
      </c>
      <c r="B32" s="80" t="s">
        <v>98</v>
      </c>
      <c r="C32" s="92">
        <v>0</v>
      </c>
      <c r="D32" s="88">
        <v>0</v>
      </c>
      <c r="E32" s="88">
        <v>0</v>
      </c>
      <c r="F32" s="88">
        <v>0</v>
      </c>
      <c r="G32" s="88">
        <v>0</v>
      </c>
      <c r="H32" s="88">
        <v>0</v>
      </c>
      <c r="I32" s="81">
        <f t="shared" si="1"/>
        <v>143.10348999999999</v>
      </c>
      <c r="J32" s="81">
        <v>32.983910000000002</v>
      </c>
      <c r="K32" s="81">
        <v>159.76670999999999</v>
      </c>
      <c r="L32" s="81">
        <f>'[68]AA 110 PL-UFO'!AH29/10^5</f>
        <v>176.0874</v>
      </c>
      <c r="M32" s="81">
        <v>276.58375000000001</v>
      </c>
      <c r="N32" s="93">
        <v>357.92599999999999</v>
      </c>
    </row>
    <row r="33" spans="1:14" ht="36" customHeight="1" x14ac:dyDescent="0.25">
      <c r="A33" s="77">
        <v>9</v>
      </c>
      <c r="B33" s="78" t="s">
        <v>99</v>
      </c>
      <c r="C33" s="94">
        <f>F33-D33</f>
        <v>580.19368219999888</v>
      </c>
      <c r="D33" s="94">
        <v>5215.6675544999998</v>
      </c>
      <c r="E33" s="94">
        <f>E31</f>
        <v>1219.2770295000005</v>
      </c>
      <c r="F33" s="94">
        <f>F31</f>
        <v>5795.8612366999987</v>
      </c>
      <c r="G33" s="94">
        <f>G31</f>
        <v>1963.3778409000017</v>
      </c>
      <c r="H33" s="94">
        <v>6406.2894016999926</v>
      </c>
      <c r="I33" s="94">
        <f>I31+I32</f>
        <v>1133.4323199999956</v>
      </c>
      <c r="J33" s="94">
        <v>1352.88168</v>
      </c>
      <c r="K33" s="94">
        <f>K31+K32</f>
        <v>1684.0586100000023</v>
      </c>
      <c r="L33" s="94">
        <f>L31+L32-0.3</f>
        <v>2486.2139999999954</v>
      </c>
      <c r="M33" s="94">
        <f>M31+M32</f>
        <v>2857.682960000001</v>
      </c>
      <c r="N33" s="94">
        <v>9949.1541900000011</v>
      </c>
    </row>
    <row r="34" spans="1:14" ht="16.5" customHeight="1" x14ac:dyDescent="0.25">
      <c r="A34" s="77">
        <v>10</v>
      </c>
      <c r="B34" s="78" t="s">
        <v>100</v>
      </c>
      <c r="C34" s="78"/>
      <c r="D34" s="84"/>
      <c r="E34" s="84"/>
      <c r="F34" s="95"/>
      <c r="G34" s="84"/>
      <c r="H34" s="84"/>
      <c r="I34" s="84"/>
      <c r="J34" s="84"/>
      <c r="K34" s="84"/>
      <c r="L34" s="84"/>
      <c r="M34" s="84"/>
      <c r="N34" s="84"/>
    </row>
    <row r="35" spans="1:14" ht="17.100000000000001" customHeight="1" x14ac:dyDescent="0.25">
      <c r="A35" s="77"/>
      <c r="B35" s="80" t="s">
        <v>101</v>
      </c>
      <c r="C35" s="81">
        <v>47.090356980160102</v>
      </c>
      <c r="D35" s="82">
        <v>466.70539936383994</v>
      </c>
      <c r="E35" s="82">
        <v>613.26559283200004</v>
      </c>
      <c r="F35" s="82">
        <v>513.79575634399998</v>
      </c>
      <c r="G35" s="82">
        <v>1027.1599752959999</v>
      </c>
      <c r="H35" s="82">
        <v>2629.9211178240002</v>
      </c>
      <c r="I35" s="84">
        <v>198.34923000000003</v>
      </c>
      <c r="J35" s="84">
        <v>807.44791999999995</v>
      </c>
      <c r="K35" s="84">
        <v>832.57438999999999</v>
      </c>
      <c r="L35" s="84">
        <f>1005.79715-0.3</f>
        <v>1005.49715</v>
      </c>
      <c r="M35" s="84">
        <v>1458.5698300000001</v>
      </c>
      <c r="N35" s="84">
        <v>3695.2909</v>
      </c>
    </row>
    <row r="36" spans="1:14" ht="17.100000000000001" customHeight="1" x14ac:dyDescent="0.25">
      <c r="A36" s="77"/>
      <c r="B36" s="80" t="s">
        <v>102</v>
      </c>
      <c r="C36" s="81">
        <v>1145.4231195371033</v>
      </c>
      <c r="D36" s="82">
        <v>-256.44054872203748</v>
      </c>
      <c r="E36" s="82">
        <v>-186.31698581335502</v>
      </c>
      <c r="F36" s="82">
        <v>888.71053866083207</v>
      </c>
      <c r="G36" s="82">
        <v>-339.1653278792113</v>
      </c>
      <c r="H36" s="82">
        <v>-281.85798153352221</v>
      </c>
      <c r="I36" s="84">
        <v>1290.00982</v>
      </c>
      <c r="J36" s="84">
        <v>-272.31099</v>
      </c>
      <c r="K36" s="84">
        <v>-144.50185000000002</v>
      </c>
      <c r="L36" s="84">
        <v>1017.69883</v>
      </c>
      <c r="M36" s="84">
        <v>-287.67192999999997</v>
      </c>
      <c r="N36" s="84">
        <v>-247.99046000000001</v>
      </c>
    </row>
    <row r="37" spans="1:14" ht="16.5" customHeight="1" x14ac:dyDescent="0.25">
      <c r="A37" s="77"/>
      <c r="B37" s="78" t="s">
        <v>103</v>
      </c>
      <c r="C37" s="96">
        <f>SUM(C35:C36)-1</f>
        <v>1191.5134765172634</v>
      </c>
      <c r="D37" s="96">
        <v>210.964850641802</v>
      </c>
      <c r="E37" s="96">
        <f>SUM(E35:E36)</f>
        <v>426.94860701864502</v>
      </c>
      <c r="F37" s="96">
        <f>SUM(F35:F36)</f>
        <v>1402.5062950048321</v>
      </c>
      <c r="G37" s="96">
        <f>SUM(G35:G36)</f>
        <v>687.99464741678855</v>
      </c>
      <c r="H37" s="96">
        <v>2348.0631362904778</v>
      </c>
      <c r="I37" s="96">
        <f>L37-J37-1</f>
        <v>1487.5590500000001</v>
      </c>
      <c r="J37" s="96">
        <v>534.63692999999989</v>
      </c>
      <c r="K37" s="96">
        <f>SUM(K35:K36)</f>
        <v>688.07254</v>
      </c>
      <c r="L37" s="96">
        <f>SUM(L35:L36)</f>
        <v>2023.19598</v>
      </c>
      <c r="M37" s="96">
        <f>SUM(M35:M36)</f>
        <v>1170.8979000000002</v>
      </c>
      <c r="N37" s="96">
        <v>3447.30044</v>
      </c>
    </row>
    <row r="38" spans="1:14" ht="5.0999999999999996" customHeight="1" x14ac:dyDescent="0.25">
      <c r="A38" s="77"/>
      <c r="B38" s="80"/>
      <c r="C38" s="80"/>
      <c r="D38" s="97"/>
      <c r="E38" s="97"/>
      <c r="F38" s="97"/>
      <c r="G38" s="97"/>
      <c r="H38" s="97"/>
      <c r="I38" s="97">
        <f t="shared" si="1"/>
        <v>0</v>
      </c>
      <c r="J38" s="97"/>
      <c r="K38" s="97"/>
      <c r="L38" s="97"/>
      <c r="M38" s="97"/>
      <c r="N38" s="97"/>
    </row>
    <row r="39" spans="1:14" ht="16.5" customHeight="1" x14ac:dyDescent="0.25">
      <c r="A39" s="77">
        <v>11</v>
      </c>
      <c r="B39" s="78" t="s">
        <v>104</v>
      </c>
      <c r="C39" s="90">
        <v>-612.46977431726191</v>
      </c>
      <c r="D39" s="90">
        <v>5005.4027038581971</v>
      </c>
      <c r="E39" s="90">
        <v>792.32842248135546</v>
      </c>
      <c r="F39" s="90">
        <f>F33-F37</f>
        <v>4393.3549416951664</v>
      </c>
      <c r="G39" s="90">
        <f>G33-G37</f>
        <v>1275.3831934832133</v>
      </c>
      <c r="H39" s="90">
        <v>4058.2262654095148</v>
      </c>
      <c r="I39" s="90">
        <f>I33-I37-0.4</f>
        <v>-354.52673000000448</v>
      </c>
      <c r="J39" s="90">
        <v>818.24475000000007</v>
      </c>
      <c r="K39" s="90">
        <f>K33-K37</f>
        <v>995.98607000000231</v>
      </c>
      <c r="L39" s="90">
        <f>L33-L37</f>
        <v>463.01801999999543</v>
      </c>
      <c r="M39" s="90">
        <f>M33-M37</f>
        <v>1686.7850600000008</v>
      </c>
      <c r="N39" s="90">
        <v>6501.8537500000011</v>
      </c>
    </row>
    <row r="40" spans="1:14" ht="5.0999999999999996" customHeight="1" x14ac:dyDescent="0.25">
      <c r="A40" s="77"/>
      <c r="B40" s="80"/>
      <c r="C40" s="80"/>
      <c r="D40" s="81"/>
      <c r="E40" s="81"/>
      <c r="F40" s="81"/>
      <c r="G40" s="81"/>
      <c r="H40" s="81"/>
      <c r="I40" s="81">
        <f t="shared" si="1"/>
        <v>0</v>
      </c>
      <c r="J40" s="81"/>
      <c r="K40" s="81"/>
      <c r="L40" s="81"/>
      <c r="M40" s="81"/>
      <c r="N40" s="81"/>
    </row>
    <row r="41" spans="1:14" ht="16.5" customHeight="1" x14ac:dyDescent="0.25">
      <c r="A41" s="77">
        <v>12</v>
      </c>
      <c r="B41" s="78" t="s">
        <v>105</v>
      </c>
      <c r="C41" s="78"/>
      <c r="D41" s="81"/>
      <c r="E41" s="81"/>
      <c r="F41" s="81"/>
      <c r="G41" s="81"/>
      <c r="H41" s="81"/>
      <c r="I41" s="81"/>
      <c r="J41" s="81"/>
      <c r="K41" s="81"/>
      <c r="L41" s="81"/>
      <c r="M41" s="81"/>
      <c r="N41" s="81"/>
    </row>
    <row r="42" spans="1:14" ht="36" customHeight="1" x14ac:dyDescent="0.25">
      <c r="A42" s="77"/>
      <c r="B42" s="98" t="s">
        <v>106</v>
      </c>
      <c r="C42" s="81">
        <v>-13.123357499999999</v>
      </c>
      <c r="D42" s="82">
        <v>-13.123357499999999</v>
      </c>
      <c r="E42" s="82">
        <v>0.1333000000000002</v>
      </c>
      <c r="F42" s="82">
        <v>-26.246714999999998</v>
      </c>
      <c r="G42" s="82">
        <v>2.6333000000000002</v>
      </c>
      <c r="H42" s="82">
        <v>-52.493429999999996</v>
      </c>
      <c r="I42" s="84">
        <v>-12.07705</v>
      </c>
      <c r="J42" s="84">
        <v>-12.07705</v>
      </c>
      <c r="K42" s="84">
        <v>0.1333000000000002</v>
      </c>
      <c r="L42" s="84">
        <v>-24.1541</v>
      </c>
      <c r="M42" s="84">
        <v>2.25</v>
      </c>
      <c r="N42" s="81">
        <v>-49.087470000000003</v>
      </c>
    </row>
    <row r="43" spans="1:14" ht="16.5" customHeight="1" x14ac:dyDescent="0.25">
      <c r="A43" s="77"/>
      <c r="B43" s="99" t="s">
        <v>107</v>
      </c>
      <c r="C43" s="81">
        <v>2.0199471864000005</v>
      </c>
      <c r="D43" s="82">
        <v>4.5858260448000001</v>
      </c>
      <c r="E43" s="82">
        <v>-4.6580352000000103E-2</v>
      </c>
      <c r="F43" s="82">
        <v>6.6057732311999997</v>
      </c>
      <c r="G43" s="82">
        <v>-0.92018035200000003</v>
      </c>
      <c r="H43" s="82">
        <v>18.3433041792</v>
      </c>
      <c r="I43" s="84">
        <v>1.7152600000000007</v>
      </c>
      <c r="J43" s="84">
        <v>4.2811399999999997</v>
      </c>
      <c r="K43" s="84">
        <v>0.22541999999999995</v>
      </c>
      <c r="L43" s="84">
        <v>5.9964000000000004</v>
      </c>
      <c r="M43" s="84">
        <v>-0.80079999999999996</v>
      </c>
      <c r="N43" s="81">
        <v>17.124559999999999</v>
      </c>
    </row>
    <row r="44" spans="1:14" ht="16.5" customHeight="1" x14ac:dyDescent="0.25">
      <c r="A44" s="77"/>
      <c r="B44" s="99" t="s">
        <v>108</v>
      </c>
      <c r="C44" s="100"/>
      <c r="D44" s="81"/>
      <c r="E44" s="81"/>
      <c r="F44" s="81"/>
      <c r="G44" s="81"/>
      <c r="H44" s="81"/>
      <c r="I44" s="81"/>
      <c r="J44" s="81"/>
      <c r="K44" s="81"/>
      <c r="L44" s="81"/>
      <c r="M44" s="81"/>
      <c r="N44" s="81"/>
    </row>
    <row r="45" spans="1:14" ht="16.5" customHeight="1" x14ac:dyDescent="0.25">
      <c r="A45" s="77"/>
      <c r="B45" s="99" t="s">
        <v>109</v>
      </c>
      <c r="C45" s="88">
        <v>0</v>
      </c>
      <c r="D45" s="88">
        <v>0</v>
      </c>
      <c r="E45" s="88">
        <v>0</v>
      </c>
      <c r="F45" s="88">
        <v>0</v>
      </c>
      <c r="G45" s="88">
        <v>0</v>
      </c>
      <c r="H45" s="88">
        <v>0</v>
      </c>
      <c r="I45" s="84">
        <v>129.56473</v>
      </c>
      <c r="J45" s="84">
        <v>-7.4216855120661993</v>
      </c>
      <c r="K45" s="84">
        <v>165.57751406822194</v>
      </c>
      <c r="L45" s="84">
        <f>122.143044487934+0.4</f>
        <v>122.54304448793401</v>
      </c>
      <c r="M45" s="84">
        <v>375.57751406822194</v>
      </c>
      <c r="N45" s="81">
        <v>219.78685950012201</v>
      </c>
    </row>
    <row r="46" spans="1:14" ht="16.5" customHeight="1" x14ac:dyDescent="0.25">
      <c r="A46" s="77"/>
      <c r="B46" s="99" t="s">
        <v>110</v>
      </c>
      <c r="C46" s="101">
        <v>0</v>
      </c>
      <c r="D46" s="88">
        <v>0</v>
      </c>
      <c r="E46" s="88">
        <v>0</v>
      </c>
      <c r="F46" s="88">
        <v>0</v>
      </c>
      <c r="G46" s="88">
        <v>0</v>
      </c>
      <c r="H46" s="88">
        <v>0</v>
      </c>
      <c r="I46" s="88">
        <v>0</v>
      </c>
      <c r="J46" s="81">
        <v>0</v>
      </c>
      <c r="K46" s="81">
        <v>0</v>
      </c>
      <c r="L46" s="81">
        <v>0</v>
      </c>
      <c r="M46" s="81">
        <v>0</v>
      </c>
      <c r="N46" s="81">
        <v>0</v>
      </c>
    </row>
    <row r="47" spans="1:14" ht="16.5" customHeight="1" x14ac:dyDescent="0.25">
      <c r="A47" s="77"/>
      <c r="B47" s="99" t="s">
        <v>111</v>
      </c>
      <c r="C47" s="99"/>
      <c r="D47" s="81"/>
      <c r="E47" s="81"/>
      <c r="F47" s="81"/>
      <c r="G47" s="81"/>
      <c r="H47" s="81"/>
      <c r="I47" s="81"/>
      <c r="J47" s="81"/>
      <c r="K47" s="81"/>
      <c r="L47" s="81"/>
      <c r="M47" s="81"/>
      <c r="N47" s="81"/>
    </row>
    <row r="48" spans="1:14" ht="5.0999999999999996" customHeight="1" x14ac:dyDescent="0.25">
      <c r="A48" s="77"/>
      <c r="B48" s="80"/>
      <c r="C48" s="80"/>
      <c r="D48" s="81"/>
      <c r="E48" s="81"/>
      <c r="F48" s="81"/>
      <c r="G48" s="81"/>
      <c r="H48" s="81"/>
      <c r="I48" s="81">
        <f t="shared" si="1"/>
        <v>0</v>
      </c>
      <c r="J48" s="81"/>
      <c r="K48" s="81"/>
      <c r="L48" s="81"/>
      <c r="M48" s="81"/>
      <c r="N48" s="81"/>
    </row>
    <row r="49" spans="1:15" ht="16.5" customHeight="1" x14ac:dyDescent="0.25">
      <c r="A49" s="77">
        <v>13</v>
      </c>
      <c r="B49" s="78" t="s">
        <v>112</v>
      </c>
      <c r="C49" s="102">
        <f>C39+C42+C43+0.3</f>
        <v>-623.27318463086192</v>
      </c>
      <c r="D49" s="102">
        <f>D39+D42+D43</f>
        <v>4996.8651724029978</v>
      </c>
      <c r="E49" s="102">
        <f>SUM(E39:E47)</f>
        <v>792.41514212935544</v>
      </c>
      <c r="F49" s="102">
        <f>SUM(F39:F47)</f>
        <v>4373.7139999263663</v>
      </c>
      <c r="G49" s="102">
        <f>SUM(G39:G47)</f>
        <v>1277.0963131312133</v>
      </c>
      <c r="H49" s="102">
        <f t="shared" ref="H49:N49" si="2">SUM(H39:H47)</f>
        <v>4024.0761395887148</v>
      </c>
      <c r="I49" s="102">
        <f>L49-J49</f>
        <v>-235.32379000000446</v>
      </c>
      <c r="J49" s="102">
        <v>803.0271544879339</v>
      </c>
      <c r="K49" s="102">
        <f t="shared" si="2"/>
        <v>1161.9223040682241</v>
      </c>
      <c r="L49" s="102">
        <f>SUM(L39:L46)+0.3</f>
        <v>567.70336448792943</v>
      </c>
      <c r="M49" s="102">
        <f t="shared" si="2"/>
        <v>2063.8117740682228</v>
      </c>
      <c r="N49" s="102">
        <f t="shared" si="2"/>
        <v>6689.6776995001228</v>
      </c>
    </row>
    <row r="50" spans="1:15" ht="5.0999999999999996" customHeight="1" x14ac:dyDescent="0.25">
      <c r="A50" s="77"/>
      <c r="B50" s="80"/>
      <c r="C50" s="80"/>
      <c r="D50" s="81"/>
      <c r="E50" s="81"/>
      <c r="F50" s="81"/>
      <c r="G50" s="81"/>
      <c r="H50" s="81"/>
      <c r="I50" s="81">
        <f t="shared" si="1"/>
        <v>0</v>
      </c>
      <c r="J50" s="81"/>
      <c r="K50" s="81"/>
      <c r="L50" s="81"/>
      <c r="M50" s="81"/>
      <c r="N50" s="81"/>
    </row>
    <row r="51" spans="1:15" ht="16.5" customHeight="1" x14ac:dyDescent="0.25">
      <c r="A51" s="77">
        <v>14</v>
      </c>
      <c r="B51" s="78" t="s">
        <v>113</v>
      </c>
      <c r="C51" s="78"/>
      <c r="D51" s="81"/>
      <c r="E51" s="81"/>
      <c r="F51" s="81"/>
      <c r="G51" s="81"/>
      <c r="H51" s="81"/>
      <c r="I51" s="81"/>
      <c r="J51" s="81"/>
      <c r="K51" s="81"/>
      <c r="L51" s="81"/>
      <c r="M51" s="81"/>
      <c r="N51" s="81"/>
    </row>
    <row r="52" spans="1:15" ht="16.5" customHeight="1" x14ac:dyDescent="0.25">
      <c r="A52" s="77"/>
      <c r="B52" s="78" t="s">
        <v>114</v>
      </c>
      <c r="C52" s="78"/>
      <c r="D52" s="87"/>
      <c r="E52" s="87"/>
      <c r="F52" s="87"/>
      <c r="G52" s="87"/>
      <c r="H52" s="87"/>
      <c r="I52" s="87">
        <f>L52-J52</f>
        <v>-355.22673000000464</v>
      </c>
      <c r="J52" s="87">
        <v>818.24475000000007</v>
      </c>
      <c r="K52" s="87">
        <v>1081.1894199999999</v>
      </c>
      <c r="L52" s="87">
        <f>L39</f>
        <v>463.01801999999543</v>
      </c>
      <c r="M52" s="87">
        <v>1838.2856099999999</v>
      </c>
      <c r="N52" s="87">
        <v>6653.5542999999998</v>
      </c>
      <c r="O52" s="85"/>
    </row>
    <row r="53" spans="1:15" ht="16.5" customHeight="1" x14ac:dyDescent="0.25">
      <c r="A53" s="77"/>
      <c r="B53" s="80" t="s">
        <v>115</v>
      </c>
      <c r="C53" s="80"/>
      <c r="D53" s="93"/>
      <c r="E53" s="93"/>
      <c r="F53" s="93"/>
      <c r="G53" s="93"/>
      <c r="H53" s="93"/>
      <c r="I53" s="93">
        <f t="shared" si="1"/>
        <v>0</v>
      </c>
      <c r="J53" s="93">
        <v>0</v>
      </c>
      <c r="K53" s="93">
        <v>-85.339849999999998</v>
      </c>
      <c r="L53" s="81">
        <v>0</v>
      </c>
      <c r="M53" s="81">
        <v>-151.30054999999999</v>
      </c>
      <c r="N53" s="93">
        <v>-151.70054999999999</v>
      </c>
    </row>
    <row r="54" spans="1:15" ht="5.0999999999999996" customHeight="1" x14ac:dyDescent="0.25">
      <c r="A54" s="77"/>
      <c r="B54" s="80"/>
      <c r="C54" s="103"/>
      <c r="D54" s="81"/>
      <c r="E54" s="81"/>
      <c r="F54" s="81"/>
      <c r="G54" s="81"/>
      <c r="H54" s="81"/>
      <c r="I54" s="81">
        <f t="shared" si="1"/>
        <v>0</v>
      </c>
      <c r="J54" s="81"/>
      <c r="K54" s="81"/>
      <c r="L54" s="104"/>
      <c r="M54" s="104"/>
      <c r="N54" s="81"/>
    </row>
    <row r="55" spans="1:15" ht="16.5" customHeight="1" x14ac:dyDescent="0.25">
      <c r="A55" s="77">
        <v>15</v>
      </c>
      <c r="B55" s="78" t="s">
        <v>116</v>
      </c>
      <c r="C55" s="78"/>
      <c r="D55" s="81"/>
      <c r="E55" s="81"/>
      <c r="F55" s="81"/>
      <c r="G55" s="81"/>
      <c r="H55" s="81"/>
      <c r="I55" s="81"/>
      <c r="J55" s="81"/>
      <c r="K55" s="81"/>
      <c r="L55" s="81"/>
      <c r="M55" s="81"/>
      <c r="N55" s="81"/>
    </row>
    <row r="56" spans="1:15" ht="16.5" customHeight="1" x14ac:dyDescent="0.25">
      <c r="A56" s="77"/>
      <c r="B56" s="78" t="s">
        <v>114</v>
      </c>
      <c r="C56" s="78"/>
      <c r="D56" s="87"/>
      <c r="E56" s="87"/>
      <c r="F56" s="87"/>
      <c r="G56" s="87"/>
      <c r="H56" s="87"/>
      <c r="I56" s="87">
        <f>I42+I43+I45+1</f>
        <v>120.20294</v>
      </c>
      <c r="J56" s="87">
        <v>-15.2175955120662</v>
      </c>
      <c r="K56" s="87">
        <v>165.55487000000008</v>
      </c>
      <c r="L56" s="87">
        <f>L42+L43+L45+1</f>
        <v>105.38534448793402</v>
      </c>
      <c r="M56" s="87">
        <v>376.93623406822195</v>
      </c>
      <c r="N56" s="87">
        <v>187.82394950012198</v>
      </c>
    </row>
    <row r="57" spans="1:15" ht="16.5" customHeight="1" x14ac:dyDescent="0.25">
      <c r="A57" s="77"/>
      <c r="B57" s="80" t="s">
        <v>115</v>
      </c>
      <c r="C57" s="105"/>
      <c r="D57" s="93"/>
      <c r="E57" s="93"/>
      <c r="F57" s="93"/>
      <c r="G57" s="93"/>
      <c r="H57" s="93"/>
      <c r="I57" s="93">
        <f t="shared" si="1"/>
        <v>0</v>
      </c>
      <c r="J57" s="93">
        <v>0</v>
      </c>
      <c r="K57" s="93">
        <v>0</v>
      </c>
      <c r="L57" s="93">
        <v>0</v>
      </c>
      <c r="M57" s="93">
        <v>0</v>
      </c>
      <c r="N57" s="81">
        <v>0</v>
      </c>
    </row>
    <row r="58" spans="1:15" ht="5.0999999999999996" customHeight="1" x14ac:dyDescent="0.25">
      <c r="A58" s="77"/>
      <c r="B58" s="80"/>
      <c r="C58" s="80"/>
      <c r="D58" s="81"/>
      <c r="E58" s="81"/>
      <c r="F58" s="81"/>
      <c r="G58" s="81"/>
      <c r="H58" s="81"/>
      <c r="I58" s="81">
        <f t="shared" si="1"/>
        <v>0</v>
      </c>
      <c r="J58" s="81"/>
      <c r="K58" s="81"/>
      <c r="L58" s="81"/>
      <c r="M58" s="81"/>
      <c r="N58" s="104"/>
    </row>
    <row r="59" spans="1:15" ht="33.75" customHeight="1" x14ac:dyDescent="0.25">
      <c r="A59" s="77">
        <v>16</v>
      </c>
      <c r="B59" s="78" t="s">
        <v>117</v>
      </c>
      <c r="C59" s="78"/>
      <c r="D59" s="81"/>
      <c r="E59" s="81"/>
      <c r="F59" s="81"/>
      <c r="G59" s="81"/>
      <c r="H59" s="81"/>
      <c r="I59" s="81"/>
      <c r="J59" s="81"/>
      <c r="K59" s="81"/>
      <c r="L59" s="81"/>
      <c r="M59" s="81"/>
      <c r="N59" s="81"/>
    </row>
    <row r="60" spans="1:15" ht="16.5" customHeight="1" x14ac:dyDescent="0.25">
      <c r="A60" s="77"/>
      <c r="B60" s="78" t="s">
        <v>114</v>
      </c>
      <c r="C60" s="78"/>
      <c r="D60" s="81"/>
      <c r="E60" s="81"/>
      <c r="F60" s="81"/>
      <c r="G60" s="81"/>
      <c r="H60" s="81"/>
      <c r="I60" s="87">
        <f t="shared" si="1"/>
        <v>-234.62379000000442</v>
      </c>
      <c r="J60" s="87">
        <v>803.0271544879339</v>
      </c>
      <c r="K60" s="87">
        <v>1246.7442900000001</v>
      </c>
      <c r="L60" s="87">
        <f>L52+L56</f>
        <v>568.40336448792948</v>
      </c>
      <c r="M60" s="87">
        <v>2215.2218440682218</v>
      </c>
      <c r="N60" s="87">
        <v>6841.51824950012</v>
      </c>
    </row>
    <row r="61" spans="1:15" ht="16.5" customHeight="1" x14ac:dyDescent="0.25">
      <c r="A61" s="77"/>
      <c r="B61" s="80" t="s">
        <v>115</v>
      </c>
      <c r="C61" s="80"/>
      <c r="D61" s="81"/>
      <c r="E61" s="81"/>
      <c r="F61" s="81"/>
      <c r="G61" s="81"/>
      <c r="H61" s="81"/>
      <c r="I61" s="81">
        <v>0</v>
      </c>
      <c r="J61" s="81">
        <v>0</v>
      </c>
      <c r="K61" s="81">
        <v>-85.339849999999998</v>
      </c>
      <c r="L61" s="81">
        <v>0</v>
      </c>
      <c r="M61" s="81">
        <v>-151.30054999999999</v>
      </c>
      <c r="N61" s="81">
        <v>-151.70054999999999</v>
      </c>
    </row>
    <row r="62" spans="1:15" ht="5.0999999999999996" customHeight="1" x14ac:dyDescent="0.25">
      <c r="A62" s="106"/>
      <c r="B62" s="103"/>
      <c r="C62" s="103"/>
      <c r="D62" s="104"/>
      <c r="E62" s="104"/>
      <c r="F62" s="104"/>
      <c r="G62" s="104"/>
      <c r="H62" s="104"/>
      <c r="I62" s="104"/>
      <c r="J62" s="104"/>
      <c r="K62" s="104"/>
      <c r="L62" s="104"/>
      <c r="M62" s="104"/>
      <c r="N62" s="104"/>
    </row>
    <row r="63" spans="1:15" ht="32.25" customHeight="1" x14ac:dyDescent="0.25">
      <c r="A63" s="77">
        <v>17</v>
      </c>
      <c r="B63" s="98" t="s">
        <v>118</v>
      </c>
      <c r="C63" s="84">
        <v>2835</v>
      </c>
      <c r="D63" s="84">
        <v>2835</v>
      </c>
      <c r="E63" s="84">
        <v>2835</v>
      </c>
      <c r="F63" s="84">
        <f>2835</f>
        <v>2835</v>
      </c>
      <c r="G63" s="84">
        <v>2835</v>
      </c>
      <c r="H63" s="84">
        <v>2835.0801000000001</v>
      </c>
      <c r="I63" s="84">
        <v>2835</v>
      </c>
      <c r="J63" s="84">
        <v>2835</v>
      </c>
      <c r="K63" s="84">
        <v>2835</v>
      </c>
      <c r="L63" s="84">
        <v>2835</v>
      </c>
      <c r="M63" s="84">
        <v>2835</v>
      </c>
      <c r="N63" s="84">
        <v>2835</v>
      </c>
    </row>
    <row r="64" spans="1:15" ht="5.0999999999999996" customHeight="1" x14ac:dyDescent="0.25">
      <c r="A64" s="77"/>
      <c r="B64" s="80"/>
      <c r="C64" s="80"/>
      <c r="D64" s="107"/>
      <c r="E64" s="107"/>
      <c r="F64" s="107"/>
      <c r="G64" s="107"/>
      <c r="H64" s="107"/>
      <c r="I64" s="107"/>
      <c r="J64" s="107"/>
      <c r="K64" s="107"/>
      <c r="L64" s="107"/>
      <c r="M64" s="107"/>
      <c r="N64" s="107"/>
    </row>
    <row r="65" spans="1:14" ht="16.5" customHeight="1" x14ac:dyDescent="0.25">
      <c r="A65" s="77">
        <v>18</v>
      </c>
      <c r="B65" s="80" t="s">
        <v>44</v>
      </c>
      <c r="C65" s="80"/>
      <c r="D65" s="108"/>
      <c r="E65" s="108"/>
      <c r="F65" s="108"/>
      <c r="G65" s="108"/>
      <c r="H65" s="108">
        <v>46412.273770190695</v>
      </c>
      <c r="I65" s="108"/>
      <c r="J65" s="108"/>
      <c r="K65" s="108"/>
      <c r="L65" s="108"/>
      <c r="M65" s="108"/>
      <c r="N65" s="108">
        <v>45936.097694720593</v>
      </c>
    </row>
    <row r="66" spans="1:14" ht="5.0999999999999996" customHeight="1" x14ac:dyDescent="0.25">
      <c r="A66" s="77"/>
      <c r="B66" s="80"/>
      <c r="C66" s="80"/>
      <c r="D66" s="81"/>
      <c r="E66" s="81"/>
      <c r="F66" s="81"/>
      <c r="G66" s="81"/>
      <c r="H66" s="81"/>
      <c r="I66" s="81"/>
      <c r="J66" s="81"/>
      <c r="K66" s="81"/>
      <c r="L66" s="81"/>
      <c r="M66" s="81"/>
      <c r="N66" s="81"/>
    </row>
    <row r="67" spans="1:14" ht="35.1" customHeight="1" x14ac:dyDescent="0.25">
      <c r="A67" s="109">
        <v>19</v>
      </c>
      <c r="B67" s="78" t="s">
        <v>119</v>
      </c>
      <c r="C67" s="78"/>
      <c r="D67" s="81"/>
      <c r="E67" s="81"/>
      <c r="F67" s="81"/>
      <c r="G67" s="81"/>
      <c r="H67" s="81"/>
      <c r="I67" s="110"/>
      <c r="J67" s="81"/>
      <c r="K67" s="81"/>
      <c r="L67" s="81"/>
      <c r="M67" s="81"/>
      <c r="N67" s="81"/>
    </row>
    <row r="68" spans="1:14" ht="16.5" customHeight="1" x14ac:dyDescent="0.25">
      <c r="A68" s="77"/>
      <c r="B68" s="80" t="s">
        <v>120</v>
      </c>
      <c r="C68" s="111">
        <f>C39/C73</f>
        <v>-2.1603261732085168</v>
      </c>
      <c r="D68" s="111">
        <f t="shared" ref="D68:H68" si="3">D39/D73</f>
        <v>17.655242629152514</v>
      </c>
      <c r="E68" s="111">
        <v>2.7954357355947561</v>
      </c>
      <c r="F68" s="111">
        <f t="shared" si="3"/>
        <v>15.49640499291419</v>
      </c>
      <c r="G68" s="111">
        <f t="shared" si="3"/>
        <v>4.4985790471430178</v>
      </c>
      <c r="H68" s="111">
        <f t="shared" si="3"/>
        <v>14.314326658387939</v>
      </c>
      <c r="I68" s="111">
        <f>I52/I73-0.01</f>
        <v>-1.2629689372797779</v>
      </c>
      <c r="J68" s="111">
        <f t="shared" ref="J68:N68" si="4">J52/J73</f>
        <v>2.8861433227230511</v>
      </c>
      <c r="K68" s="111">
        <f t="shared" si="4"/>
        <v>3.8136115448731056</v>
      </c>
      <c r="L68" s="111">
        <f t="shared" si="4"/>
        <v>1.6331743854432734</v>
      </c>
      <c r="M68" s="111">
        <f t="shared" si="4"/>
        <v>6.4840693919018371</v>
      </c>
      <c r="N68" s="111">
        <f t="shared" si="4"/>
        <v>23.468664253965873</v>
      </c>
    </row>
    <row r="69" spans="1:14" ht="16.5" customHeight="1" x14ac:dyDescent="0.25">
      <c r="A69" s="77"/>
      <c r="B69" s="80" t="s">
        <v>121</v>
      </c>
      <c r="C69" s="111">
        <f>C68</f>
        <v>-2.1603261732085168</v>
      </c>
      <c r="D69" s="111">
        <f t="shared" ref="D69:H69" si="5">D68</f>
        <v>17.655242629152514</v>
      </c>
      <c r="E69" s="111">
        <v>2.7954357355947561</v>
      </c>
      <c r="F69" s="111">
        <f t="shared" si="5"/>
        <v>15.49640499291419</v>
      </c>
      <c r="G69" s="111">
        <f t="shared" si="5"/>
        <v>4.4985790471430178</v>
      </c>
      <c r="H69" s="111">
        <f t="shared" si="5"/>
        <v>14.314326658387939</v>
      </c>
      <c r="I69" s="111">
        <f>I68</f>
        <v>-1.2629689372797779</v>
      </c>
      <c r="J69" s="111">
        <f t="shared" ref="J69:N69" si="6">J68</f>
        <v>2.8861433227230511</v>
      </c>
      <c r="K69" s="111">
        <f t="shared" si="6"/>
        <v>3.8136115448731056</v>
      </c>
      <c r="L69" s="111">
        <f t="shared" si="6"/>
        <v>1.6331743854432734</v>
      </c>
      <c r="M69" s="111">
        <f t="shared" si="6"/>
        <v>6.4840693919018371</v>
      </c>
      <c r="N69" s="111">
        <f t="shared" si="6"/>
        <v>23.468664253965873</v>
      </c>
    </row>
    <row r="70" spans="1:14" ht="5.0999999999999996" customHeight="1" x14ac:dyDescent="0.3">
      <c r="A70" s="112"/>
      <c r="B70" s="113"/>
      <c r="C70" s="114"/>
      <c r="D70" s="115"/>
      <c r="E70" s="115"/>
      <c r="F70" s="115"/>
      <c r="G70" s="114"/>
      <c r="H70" s="114"/>
      <c r="I70" s="116"/>
      <c r="J70" s="116"/>
      <c r="K70" s="116"/>
      <c r="L70" s="116"/>
      <c r="M70" s="116"/>
      <c r="N70" s="114"/>
    </row>
    <row r="71" spans="1:14" ht="15.75" customHeight="1" x14ac:dyDescent="0.3">
      <c r="A71" s="117"/>
      <c r="B71" s="118"/>
      <c r="C71" s="119"/>
      <c r="D71" s="120"/>
      <c r="E71" s="120"/>
      <c r="F71" s="120"/>
      <c r="G71" s="119"/>
      <c r="H71" s="119"/>
      <c r="I71" s="121"/>
      <c r="J71" s="122"/>
      <c r="K71" s="121"/>
      <c r="L71" s="121"/>
      <c r="M71" s="121"/>
      <c r="N71" s="119"/>
    </row>
    <row r="73" spans="1:14" ht="15.75" customHeight="1" x14ac:dyDescent="0.25">
      <c r="B73" s="67" t="s">
        <v>122</v>
      </c>
      <c r="C73" s="123">
        <v>283.50801000000001</v>
      </c>
      <c r="D73" s="124">
        <v>283.50801000000001</v>
      </c>
      <c r="E73" s="124">
        <v>283.50801000000001</v>
      </c>
      <c r="F73" s="124">
        <v>283.50801000000001</v>
      </c>
      <c r="G73" s="124">
        <v>283.50801000000001</v>
      </c>
      <c r="H73" s="123">
        <v>283.50801000000001</v>
      </c>
      <c r="I73" s="124">
        <v>283.50801000000001</v>
      </c>
      <c r="J73" s="123">
        <v>283.50801000000001</v>
      </c>
      <c r="K73" s="123">
        <v>283.50801000000001</v>
      </c>
      <c r="L73" s="123">
        <v>283.50801000000001</v>
      </c>
      <c r="M73" s="123">
        <v>283.50801000000001</v>
      </c>
      <c r="N73" s="123">
        <v>283.50801000000001</v>
      </c>
    </row>
    <row r="74" spans="1:14" ht="15.75" customHeight="1" x14ac:dyDescent="0.25">
      <c r="B74" s="67" t="s">
        <v>123</v>
      </c>
      <c r="D74" s="124">
        <v>0</v>
      </c>
      <c r="E74" s="124"/>
      <c r="F74" s="124"/>
      <c r="G74" s="124"/>
      <c r="H74" s="124"/>
      <c r="I74" s="124">
        <v>0</v>
      </c>
      <c r="J74" s="124"/>
      <c r="K74" s="124"/>
      <c r="L74" s="124"/>
      <c r="M74" s="124"/>
      <c r="N74" s="125">
        <v>0</v>
      </c>
    </row>
    <row r="75" spans="1:14" ht="15.75" customHeight="1" x14ac:dyDescent="0.25">
      <c r="C75" s="126"/>
    </row>
    <row r="76" spans="1:14" ht="15.75" customHeight="1" x14ac:dyDescent="0.25">
      <c r="I76" s="127"/>
      <c r="J76" s="127"/>
      <c r="K76" s="127"/>
      <c r="L76" s="127"/>
      <c r="M76" s="127"/>
      <c r="N76" s="128">
        <v>5896.4581099999996</v>
      </c>
    </row>
  </sheetData>
  <mergeCells count="8">
    <mergeCell ref="A4:A7"/>
    <mergeCell ref="B4:B7"/>
    <mergeCell ref="C4:H4"/>
    <mergeCell ref="I4:N4"/>
    <mergeCell ref="C5:E5"/>
    <mergeCell ref="F5:G5"/>
    <mergeCell ref="I5:K5"/>
    <mergeCell ref="L5:M5"/>
  </mergeCells>
  <printOptions horizontalCentered="1" verticalCentered="1"/>
  <pageMargins left="0" right="0" top="0.26" bottom="0.15748031496062992" header="0.86614173228346458" footer="0.31496062992125984"/>
  <pageSetup paperSize="9" scale="47" fitToHeight="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C3:G86"/>
  <sheetViews>
    <sheetView showGridLines="0" topLeftCell="C1" zoomScaleNormal="100" zoomScaleSheetLayoutView="86" workbookViewId="0">
      <selection activeCell="G1" sqref="G1"/>
    </sheetView>
  </sheetViews>
  <sheetFormatPr defaultRowHeight="18.75" outlineLevelRow="1" x14ac:dyDescent="0.3"/>
  <cols>
    <col min="1" max="1" width="9.140625" style="129"/>
    <col min="2" max="2" width="5.140625" style="129" customWidth="1"/>
    <col min="3" max="3" width="83" style="129" bestFit="1" customWidth="1"/>
    <col min="4" max="6" width="20.28515625" style="129" customWidth="1"/>
    <col min="7" max="7" width="20.28515625" style="130" customWidth="1"/>
    <col min="8" max="16384" width="9.140625" style="129"/>
  </cols>
  <sheetData>
    <row r="3" spans="3:7" x14ac:dyDescent="0.3">
      <c r="C3" s="131" t="s">
        <v>0</v>
      </c>
    </row>
    <row r="4" spans="3:7" x14ac:dyDescent="0.3">
      <c r="C4" s="132" t="s">
        <v>124</v>
      </c>
      <c r="D4" s="133"/>
      <c r="E4" s="133"/>
      <c r="F4" s="133"/>
      <c r="G4" s="134" t="s">
        <v>125</v>
      </c>
    </row>
    <row r="5" spans="3:7" x14ac:dyDescent="0.3">
      <c r="C5" s="236" t="s">
        <v>126</v>
      </c>
      <c r="D5" s="224" t="s">
        <v>5</v>
      </c>
      <c r="E5" s="224"/>
      <c r="F5" s="224" t="s">
        <v>6</v>
      </c>
      <c r="G5" s="224"/>
    </row>
    <row r="6" spans="3:7" x14ac:dyDescent="0.3">
      <c r="C6" s="237"/>
      <c r="D6" s="5">
        <v>43738</v>
      </c>
      <c r="E6" s="5">
        <v>43373</v>
      </c>
      <c r="F6" s="5">
        <v>43738</v>
      </c>
      <c r="G6" s="5">
        <v>43373</v>
      </c>
    </row>
    <row r="7" spans="3:7" x14ac:dyDescent="0.3">
      <c r="C7" s="238"/>
      <c r="D7" s="6" t="s">
        <v>7</v>
      </c>
      <c r="E7" s="6" t="s">
        <v>7</v>
      </c>
      <c r="F7" s="6" t="s">
        <v>7</v>
      </c>
      <c r="G7" s="6" t="s">
        <v>7</v>
      </c>
    </row>
    <row r="8" spans="3:7" x14ac:dyDescent="0.3">
      <c r="C8" s="135" t="s">
        <v>127</v>
      </c>
      <c r="D8" s="136"/>
      <c r="E8" s="137"/>
      <c r="F8" s="137"/>
      <c r="G8" s="138"/>
    </row>
    <row r="9" spans="3:7" x14ac:dyDescent="0.3">
      <c r="C9" s="139" t="s">
        <v>97</v>
      </c>
      <c r="D9" s="140">
        <v>5795.7112366999963</v>
      </c>
      <c r="E9" s="141">
        <v>1963.3778408999992</v>
      </c>
      <c r="F9" s="142">
        <f>'[68]AA 120 CFS-UFO'!AK8/10^5-1</f>
        <v>2310.4253319775212</v>
      </c>
      <c r="G9" s="143">
        <v>2580.57635596009</v>
      </c>
    </row>
    <row r="10" spans="3:7" ht="18" customHeight="1" x14ac:dyDescent="0.3">
      <c r="C10" s="144" t="s">
        <v>128</v>
      </c>
      <c r="D10" s="145"/>
      <c r="E10" s="146"/>
      <c r="F10" s="147"/>
      <c r="G10" s="148"/>
    </row>
    <row r="11" spans="3:7" ht="18" customHeight="1" x14ac:dyDescent="0.3">
      <c r="C11" s="149" t="s">
        <v>129</v>
      </c>
      <c r="D11" s="145">
        <v>2706.8794372000002</v>
      </c>
      <c r="E11" s="146">
        <v>2865.7312099999999</v>
      </c>
      <c r="F11" s="150">
        <v>3440.6081597942252</v>
      </c>
      <c r="G11" s="148">
        <v>3728.1543823072998</v>
      </c>
    </row>
    <row r="12" spans="3:7" ht="18" customHeight="1" x14ac:dyDescent="0.3">
      <c r="C12" s="149" t="s">
        <v>130</v>
      </c>
      <c r="D12" s="145">
        <v>15.989790484228697</v>
      </c>
      <c r="E12" s="146">
        <v>1.09324</v>
      </c>
      <c r="F12" s="150">
        <v>97.529260597425008</v>
      </c>
      <c r="G12" s="148">
        <v>1.1973100000000001</v>
      </c>
    </row>
    <row r="13" spans="3:7" ht="18" customHeight="1" x14ac:dyDescent="0.3">
      <c r="C13" s="149" t="s">
        <v>131</v>
      </c>
      <c r="D13" s="145">
        <v>53.013798415771305</v>
      </c>
      <c r="E13" s="146">
        <v>228.54762059999999</v>
      </c>
      <c r="F13" s="150">
        <v>197.32504877681129</v>
      </c>
      <c r="G13" s="148">
        <v>377.93116002644501</v>
      </c>
    </row>
    <row r="14" spans="3:7" ht="18" customHeight="1" x14ac:dyDescent="0.3">
      <c r="C14" s="149" t="s">
        <v>132</v>
      </c>
      <c r="D14" s="151">
        <v>0</v>
      </c>
      <c r="E14" s="152">
        <v>0</v>
      </c>
      <c r="F14" s="150">
        <v>19.8309</v>
      </c>
      <c r="G14" s="37">
        <v>0</v>
      </c>
    </row>
    <row r="15" spans="3:7" ht="18" customHeight="1" x14ac:dyDescent="0.3">
      <c r="C15" s="149" t="s">
        <v>133</v>
      </c>
      <c r="D15" s="145">
        <v>-2.4705499999999998</v>
      </c>
      <c r="E15" s="146">
        <v>143.7317405</v>
      </c>
      <c r="F15" s="150">
        <f>'[68]Reg 33 Cash flow Sep 19'!F14</f>
        <v>55.031753049023926</v>
      </c>
      <c r="G15" s="148">
        <v>107.19743300583599</v>
      </c>
    </row>
    <row r="16" spans="3:7" ht="18" customHeight="1" x14ac:dyDescent="0.3">
      <c r="C16" s="149" t="s">
        <v>134</v>
      </c>
      <c r="D16" s="145">
        <v>13.043670000000001</v>
      </c>
      <c r="E16" s="146">
        <v>9.8551599999999997</v>
      </c>
      <c r="F16" s="150">
        <v>20.134382532</v>
      </c>
      <c r="G16" s="148">
        <v>9.8551599999999997</v>
      </c>
    </row>
    <row r="17" spans="3:7" ht="18" customHeight="1" x14ac:dyDescent="0.3">
      <c r="C17" s="149" t="s">
        <v>135</v>
      </c>
      <c r="D17" s="145">
        <v>-88.351330399999995</v>
      </c>
      <c r="E17" s="146">
        <v>-18.879950000000001</v>
      </c>
      <c r="F17" s="150">
        <v>-147.27870379999999</v>
      </c>
      <c r="G17" s="148">
        <v>-19.816610000000001</v>
      </c>
    </row>
    <row r="18" spans="3:7" ht="18" customHeight="1" x14ac:dyDescent="0.3">
      <c r="C18" s="149" t="s">
        <v>136</v>
      </c>
      <c r="D18" s="145">
        <v>445.73381000000001</v>
      </c>
      <c r="E18" s="146">
        <v>-81.040729999999996</v>
      </c>
      <c r="F18" s="150">
        <v>473.46383369999995</v>
      </c>
      <c r="G18" s="148">
        <v>-113.01679439999999</v>
      </c>
    </row>
    <row r="19" spans="3:7" ht="18" customHeight="1" x14ac:dyDescent="0.3">
      <c r="C19" s="149" t="s">
        <v>137</v>
      </c>
      <c r="D19" s="145">
        <v>0</v>
      </c>
      <c r="E19" s="146">
        <v>276.80423999999999</v>
      </c>
      <c r="F19" s="150">
        <v>0</v>
      </c>
      <c r="G19" s="148">
        <v>276.80423999999999</v>
      </c>
    </row>
    <row r="20" spans="3:7" ht="18" customHeight="1" x14ac:dyDescent="0.3">
      <c r="C20" s="153" t="s">
        <v>138</v>
      </c>
      <c r="D20" s="145">
        <v>-4.5235700000000003</v>
      </c>
      <c r="E20" s="146">
        <v>-10.53778</v>
      </c>
      <c r="F20" s="150">
        <v>-4.6488979281734206</v>
      </c>
      <c r="G20" s="148">
        <v>-18.93562</v>
      </c>
    </row>
    <row r="21" spans="3:7" ht="18" customHeight="1" x14ac:dyDescent="0.3">
      <c r="C21" s="154" t="s">
        <v>139</v>
      </c>
      <c r="D21" s="145">
        <v>75.287360000000007</v>
      </c>
      <c r="E21" s="146">
        <v>68.550399999999996</v>
      </c>
      <c r="F21" s="150">
        <v>78.723230000000001</v>
      </c>
      <c r="G21" s="148">
        <v>98.737790000000004</v>
      </c>
    </row>
    <row r="22" spans="3:7" ht="18" customHeight="1" x14ac:dyDescent="0.3">
      <c r="C22" s="149" t="s">
        <v>140</v>
      </c>
      <c r="D22" s="155">
        <v>-733.91333710000004</v>
      </c>
      <c r="E22" s="156">
        <v>-281.99347360000002</v>
      </c>
      <c r="F22" s="157">
        <v>-845.74992829999997</v>
      </c>
      <c r="G22" s="148">
        <v>-281.99347360000002</v>
      </c>
    </row>
    <row r="23" spans="3:7" ht="18" customHeight="1" x14ac:dyDescent="0.3">
      <c r="C23" s="149" t="s">
        <v>141</v>
      </c>
      <c r="D23" s="158">
        <v>0</v>
      </c>
      <c r="E23" s="156">
        <v>-63.454219999999999</v>
      </c>
      <c r="F23" s="157">
        <v>0</v>
      </c>
      <c r="G23" s="148">
        <v>-63.454219999999999</v>
      </c>
    </row>
    <row r="24" spans="3:7" ht="18" customHeight="1" x14ac:dyDescent="0.3">
      <c r="C24" s="149" t="s">
        <v>95</v>
      </c>
      <c r="D24" s="145">
        <v>292.91541289999998</v>
      </c>
      <c r="E24" s="146">
        <v>274.44974710000002</v>
      </c>
      <c r="F24" s="150">
        <v>390.20710287915676</v>
      </c>
      <c r="G24" s="148">
        <v>358.288429944482</v>
      </c>
    </row>
    <row r="25" spans="3:7" ht="18" customHeight="1" x14ac:dyDescent="0.3">
      <c r="C25" s="149" t="s">
        <v>142</v>
      </c>
      <c r="D25" s="155">
        <v>-279.95332189999999</v>
      </c>
      <c r="E25" s="156">
        <v>-109.00423120000001</v>
      </c>
      <c r="F25" s="157">
        <v>-266.95998532374637</v>
      </c>
      <c r="G25" s="148">
        <v>-119.293014688637</v>
      </c>
    </row>
    <row r="26" spans="3:7" ht="18" customHeight="1" x14ac:dyDescent="0.3">
      <c r="C26" s="149" t="s">
        <v>143</v>
      </c>
      <c r="D26" s="155">
        <v>-4610.3220000000001</v>
      </c>
      <c r="E26" s="159">
        <v>0</v>
      </c>
      <c r="F26" s="157">
        <v>0</v>
      </c>
      <c r="G26" s="148">
        <v>-41.502639100000003</v>
      </c>
    </row>
    <row r="27" spans="3:7" ht="18" customHeight="1" x14ac:dyDescent="0.3">
      <c r="C27" s="139" t="s">
        <v>144</v>
      </c>
      <c r="D27" s="160">
        <f>SUM(D9:D26)+1</f>
        <v>3680.0404062999951</v>
      </c>
      <c r="E27" s="160">
        <f>SUM(E9:E26)+1</f>
        <v>5268.2308143000027</v>
      </c>
      <c r="F27" s="160">
        <f>SUM(F9:F26)-1</f>
        <v>5817.6414879542435</v>
      </c>
      <c r="G27" s="160">
        <f>SUM(G9:G26)</f>
        <v>6880.7298894555151</v>
      </c>
    </row>
    <row r="28" spans="3:7" ht="10.5" customHeight="1" x14ac:dyDescent="0.3">
      <c r="C28" s="139"/>
      <c r="D28" s="136"/>
      <c r="E28" s="137"/>
      <c r="F28" s="157"/>
      <c r="G28" s="37"/>
    </row>
    <row r="29" spans="3:7" ht="18" customHeight="1" x14ac:dyDescent="0.3">
      <c r="C29" s="161" t="s">
        <v>145</v>
      </c>
      <c r="D29" s="136"/>
      <c r="E29" s="137"/>
      <c r="F29" s="157"/>
      <c r="G29" s="37"/>
    </row>
    <row r="30" spans="3:7" ht="18" customHeight="1" x14ac:dyDescent="0.3">
      <c r="C30" s="144" t="s">
        <v>146</v>
      </c>
      <c r="D30" s="157">
        <v>-528.15290206059808</v>
      </c>
      <c r="E30" s="148">
        <v>185.76355857055665</v>
      </c>
      <c r="F30" s="157">
        <v>-1126.9947564814963</v>
      </c>
      <c r="G30" s="148">
        <v>-880.85954146536301</v>
      </c>
    </row>
    <row r="31" spans="3:7" ht="18" customHeight="1" x14ac:dyDescent="0.3">
      <c r="C31" s="144" t="s">
        <v>147</v>
      </c>
      <c r="D31" s="157">
        <v>-552.6135807000004</v>
      </c>
      <c r="E31" s="148">
        <v>-944.57808334995059</v>
      </c>
      <c r="F31" s="157">
        <v>-836.86069258047064</v>
      </c>
      <c r="G31" s="148">
        <v>-1068.77896974995</v>
      </c>
    </row>
    <row r="32" spans="3:7" ht="18" customHeight="1" x14ac:dyDescent="0.3">
      <c r="C32" s="144" t="s">
        <v>148</v>
      </c>
      <c r="D32" s="157">
        <v>168.55307059999984</v>
      </c>
      <c r="E32" s="37">
        <v>430.79001952755704</v>
      </c>
      <c r="F32" s="157">
        <v>173.08640531709582</v>
      </c>
      <c r="G32" s="37">
        <v>769.18343529371202</v>
      </c>
    </row>
    <row r="33" spans="3:7" ht="18" customHeight="1" x14ac:dyDescent="0.3">
      <c r="C33" s="144" t="s">
        <v>149</v>
      </c>
      <c r="D33" s="157">
        <v>78.753285000000005</v>
      </c>
      <c r="E33" s="37">
        <v>55.304679999999998</v>
      </c>
      <c r="F33" s="157">
        <v>83.58146042125</v>
      </c>
      <c r="G33" s="37">
        <v>71.709746054905992</v>
      </c>
    </row>
    <row r="34" spans="3:7" ht="18" customHeight="1" x14ac:dyDescent="0.3">
      <c r="C34" s="144" t="s">
        <v>150</v>
      </c>
      <c r="D34" s="157">
        <v>4506.9087851606</v>
      </c>
      <c r="E34" s="37">
        <v>4503.8091515567803</v>
      </c>
      <c r="F34" s="157">
        <v>5087.409899043746</v>
      </c>
      <c r="G34" s="37">
        <v>4755.5524445983201</v>
      </c>
    </row>
    <row r="35" spans="3:7" ht="18" customHeight="1" x14ac:dyDescent="0.3">
      <c r="C35" s="144" t="s">
        <v>151</v>
      </c>
      <c r="D35" s="157">
        <v>-443.61846999999983</v>
      </c>
      <c r="E35" s="148">
        <v>-936.30071406543107</v>
      </c>
      <c r="F35" s="157">
        <v>-435.10655907981635</v>
      </c>
      <c r="G35" s="148">
        <v>-1486.54979</v>
      </c>
    </row>
    <row r="36" spans="3:7" ht="18" customHeight="1" x14ac:dyDescent="0.3">
      <c r="C36" s="144" t="s">
        <v>152</v>
      </c>
      <c r="D36" s="157">
        <v>-438.64911680000125</v>
      </c>
      <c r="E36" s="148">
        <v>-1354.0205965356724</v>
      </c>
      <c r="F36" s="157">
        <v>-650.01165921830864</v>
      </c>
      <c r="G36" s="148">
        <v>-1422.13730875391</v>
      </c>
    </row>
    <row r="37" spans="3:7" ht="18" customHeight="1" x14ac:dyDescent="0.3">
      <c r="C37" s="144" t="s">
        <v>153</v>
      </c>
      <c r="D37" s="157">
        <v>22.919390100000946</v>
      </c>
      <c r="E37" s="37">
        <v>189.88759239999939</v>
      </c>
      <c r="F37" s="157">
        <v>-209.66235541989357</v>
      </c>
      <c r="G37" s="37">
        <v>30.434089688909197</v>
      </c>
    </row>
    <row r="38" spans="3:7" ht="9.75" customHeight="1" x14ac:dyDescent="0.3">
      <c r="C38" s="162"/>
      <c r="D38" s="136"/>
      <c r="E38" s="137"/>
      <c r="F38" s="157"/>
      <c r="G38" s="37"/>
    </row>
    <row r="39" spans="3:7" ht="18" customHeight="1" x14ac:dyDescent="0.3">
      <c r="C39" s="161" t="s">
        <v>154</v>
      </c>
      <c r="D39" s="163">
        <f>SUM(D27:D38)</f>
        <v>6494.1408675999965</v>
      </c>
      <c r="E39" s="164">
        <f>SUM(E27:E38)</f>
        <v>7398.8864224038416</v>
      </c>
      <c r="F39" s="163">
        <f>SUM(F27:F38)</f>
        <v>7903.0832299563499</v>
      </c>
      <c r="G39" s="164">
        <v>7649.2839951221367</v>
      </c>
    </row>
    <row r="40" spans="3:7" ht="11.25" customHeight="1" x14ac:dyDescent="0.3">
      <c r="C40" s="161"/>
      <c r="D40" s="136"/>
      <c r="E40" s="137"/>
      <c r="F40" s="157"/>
      <c r="G40" s="37"/>
    </row>
    <row r="41" spans="3:7" ht="18" customHeight="1" x14ac:dyDescent="0.3">
      <c r="C41" s="165" t="s">
        <v>155</v>
      </c>
      <c r="D41" s="166">
        <f>-161761230.584384/10^5</f>
        <v>-1617.61230584384</v>
      </c>
      <c r="E41" s="167">
        <f>-152651620.3984/10^5</f>
        <v>-1526.5162039840002</v>
      </c>
      <c r="F41" s="157">
        <v>-1537.0318025516801</v>
      </c>
      <c r="G41" s="148">
        <v>-2063.3187564779</v>
      </c>
    </row>
    <row r="42" spans="3:7" ht="18" customHeight="1" thickBot="1" x14ac:dyDescent="0.35">
      <c r="C42" s="139" t="s">
        <v>156</v>
      </c>
      <c r="D42" s="168">
        <f>D39+D41-1</f>
        <v>4875.5285617561567</v>
      </c>
      <c r="E42" s="169">
        <f>E39+E41</f>
        <v>5872.370218419841</v>
      </c>
      <c r="F42" s="168">
        <f>F39+F41</f>
        <v>6366.05142740467</v>
      </c>
      <c r="G42" s="168">
        <f>G39+G41</f>
        <v>5585.9652386442367</v>
      </c>
    </row>
    <row r="43" spans="3:7" ht="5.25" customHeight="1" thickTop="1" x14ac:dyDescent="0.3">
      <c r="C43" s="144"/>
      <c r="D43" s="170"/>
      <c r="E43" s="171"/>
      <c r="F43" s="150"/>
      <c r="G43" s="37"/>
    </row>
    <row r="44" spans="3:7" ht="18" customHeight="1" x14ac:dyDescent="0.3">
      <c r="C44" s="161" t="s">
        <v>157</v>
      </c>
      <c r="D44" s="136"/>
      <c r="E44" s="137"/>
      <c r="F44" s="157"/>
      <c r="G44" s="37"/>
    </row>
    <row r="45" spans="3:7" ht="31.5" customHeight="1" x14ac:dyDescent="0.3">
      <c r="C45" s="144" t="s">
        <v>158</v>
      </c>
      <c r="D45" s="172">
        <v>-1455.7102775999974</v>
      </c>
      <c r="E45" s="173">
        <v>-3052.9530300000001</v>
      </c>
      <c r="F45" s="174">
        <v>-1676.6656921799979</v>
      </c>
      <c r="G45" s="175">
        <v>-3416.8920602416097</v>
      </c>
    </row>
    <row r="46" spans="3:7" ht="18" customHeight="1" x14ac:dyDescent="0.3">
      <c r="C46" s="144" t="s">
        <v>159</v>
      </c>
      <c r="D46" s="145">
        <v>8.8445737854196871</v>
      </c>
      <c r="E46" s="146">
        <v>142.91437839692802</v>
      </c>
      <c r="F46" s="150">
        <v>155.04726690281618</v>
      </c>
      <c r="G46" s="37">
        <v>292.14712065365501</v>
      </c>
    </row>
    <row r="47" spans="3:7" ht="31.5" hidden="1" outlineLevel="1" x14ac:dyDescent="0.3">
      <c r="C47" s="144" t="s">
        <v>160</v>
      </c>
      <c r="D47" s="151">
        <v>0</v>
      </c>
      <c r="E47" s="152">
        <v>0</v>
      </c>
      <c r="F47" s="150"/>
      <c r="G47" s="37"/>
    </row>
    <row r="48" spans="3:7" ht="18" customHeight="1" collapsed="1" x14ac:dyDescent="0.3">
      <c r="C48" s="144" t="s">
        <v>161</v>
      </c>
      <c r="D48" s="146">
        <v>-17789.993999999999</v>
      </c>
      <c r="E48" s="146">
        <f>ROUND(-1641998900/10^5,0)</f>
        <v>-16420</v>
      </c>
      <c r="F48" s="150">
        <v>-21521.806540000001</v>
      </c>
      <c r="G48" s="148">
        <f>ROUND(-1909095047/10^5,0)</f>
        <v>-19091</v>
      </c>
    </row>
    <row r="49" spans="3:7" ht="18" customHeight="1" x14ac:dyDescent="0.3">
      <c r="C49" s="144" t="s">
        <v>162</v>
      </c>
      <c r="D49" s="146">
        <v>24105.5448946</v>
      </c>
      <c r="E49" s="146">
        <f>ROUND(1431925498.36/10^5,0)</f>
        <v>14319</v>
      </c>
      <c r="F49" s="150">
        <v>27347.3948609</v>
      </c>
      <c r="G49" s="148">
        <f>ROUND(1770870957.8/10^5,0)</f>
        <v>17709</v>
      </c>
    </row>
    <row r="50" spans="3:7" ht="31.5" customHeight="1" x14ac:dyDescent="0.3">
      <c r="C50" s="144" t="s">
        <v>163</v>
      </c>
      <c r="D50" s="173">
        <f>489.3066972+1</f>
        <v>490.30669719999997</v>
      </c>
      <c r="E50" s="173">
        <v>913.32489129999999</v>
      </c>
      <c r="F50" s="174">
        <v>37.772813625499609</v>
      </c>
      <c r="G50" s="148">
        <v>-370.10042340000001</v>
      </c>
    </row>
    <row r="51" spans="3:7" ht="18" customHeight="1" x14ac:dyDescent="0.3">
      <c r="C51" s="144" t="s">
        <v>164</v>
      </c>
      <c r="D51" s="146">
        <v>64.704011800000032</v>
      </c>
      <c r="E51" s="146">
        <v>225.21307950000002</v>
      </c>
      <c r="F51" s="150">
        <v>288.00045916553171</v>
      </c>
      <c r="G51" s="148">
        <v>123.16943366888</v>
      </c>
    </row>
    <row r="52" spans="3:7" ht="18" customHeight="1" x14ac:dyDescent="0.3">
      <c r="C52" s="144" t="s">
        <v>165</v>
      </c>
      <c r="D52" s="146">
        <v>4610.3220000000001</v>
      </c>
      <c r="E52" s="152">
        <v>0</v>
      </c>
      <c r="F52" s="150">
        <v>256.29940155199995</v>
      </c>
      <c r="G52" s="148">
        <v>307.25602910200001</v>
      </c>
    </row>
    <row r="53" spans="3:7" ht="18" customHeight="1" x14ac:dyDescent="0.3">
      <c r="C53" s="144" t="s">
        <v>166</v>
      </c>
      <c r="D53" s="146">
        <v>-5208</v>
      </c>
      <c r="E53" s="146">
        <v>795.03034000000002</v>
      </c>
      <c r="F53" s="150">
        <v>0</v>
      </c>
      <c r="G53" s="37">
        <v>0</v>
      </c>
    </row>
    <row r="54" spans="3:7" ht="19.5" thickBot="1" x14ac:dyDescent="0.35">
      <c r="C54" s="139" t="s">
        <v>167</v>
      </c>
      <c r="D54" s="176">
        <f>SUM(D45:D53)-0.01</f>
        <v>4826.0078997854216</v>
      </c>
      <c r="E54" s="176">
        <f>SUM(E45:E53)-1</f>
        <v>-3078.4703408030709</v>
      </c>
      <c r="F54" s="168">
        <f>SUM(F45:F53)-1</f>
        <v>4885.0425699658481</v>
      </c>
      <c r="G54" s="168">
        <f>SUM(G45:G53)-1</f>
        <v>-4447.4199002170762</v>
      </c>
    </row>
    <row r="55" spans="3:7" ht="3.75" customHeight="1" thickTop="1" x14ac:dyDescent="0.3">
      <c r="C55" s="139"/>
      <c r="D55" s="177"/>
      <c r="E55" s="177"/>
      <c r="F55" s="178"/>
      <c r="G55" s="37"/>
    </row>
    <row r="56" spans="3:7" ht="3.75" customHeight="1" x14ac:dyDescent="0.3">
      <c r="C56" s="139"/>
      <c r="D56" s="177"/>
      <c r="E56" s="177"/>
      <c r="F56" s="178"/>
      <c r="G56" s="37"/>
    </row>
    <row r="57" spans="3:7" ht="18" customHeight="1" x14ac:dyDescent="0.3">
      <c r="C57" s="179" t="s">
        <v>168</v>
      </c>
      <c r="D57" s="137"/>
      <c r="E57" s="137"/>
      <c r="F57" s="157"/>
      <c r="G57" s="37"/>
    </row>
    <row r="58" spans="3:7" hidden="1" outlineLevel="1" x14ac:dyDescent="0.3">
      <c r="C58" s="144" t="s">
        <v>169</v>
      </c>
      <c r="D58" s="152">
        <f>0/(100000)</f>
        <v>0</v>
      </c>
      <c r="E58" s="152">
        <f>0/(100000)</f>
        <v>0</v>
      </c>
      <c r="F58" s="180">
        <v>0</v>
      </c>
      <c r="G58" s="37">
        <v>0</v>
      </c>
    </row>
    <row r="59" spans="3:7" hidden="1" outlineLevel="1" collapsed="1" x14ac:dyDescent="0.3">
      <c r="C59" s="144" t="s">
        <v>170</v>
      </c>
      <c r="D59" s="152">
        <f>0/(100000)</f>
        <v>0</v>
      </c>
      <c r="E59" s="152">
        <f>0/(100000)</f>
        <v>0</v>
      </c>
      <c r="F59" s="180">
        <v>0</v>
      </c>
      <c r="G59" s="37">
        <v>0</v>
      </c>
    </row>
    <row r="60" spans="3:7" ht="31.5" customHeight="1" collapsed="1" x14ac:dyDescent="0.3">
      <c r="C60" s="144" t="s">
        <v>171</v>
      </c>
      <c r="D60" s="152">
        <f>0/(100000)</f>
        <v>0</v>
      </c>
      <c r="E60" s="146">
        <f>-5998341.24250007/(100000)</f>
        <v>-59.983412425000694</v>
      </c>
      <c r="F60" s="180">
        <v>0</v>
      </c>
      <c r="G60" s="175">
        <v>-59.983412425000694</v>
      </c>
    </row>
    <row r="61" spans="3:7" ht="18" customHeight="1" x14ac:dyDescent="0.3">
      <c r="C61" s="144" t="s">
        <v>172</v>
      </c>
      <c r="D61" s="146">
        <f>-11562858.63/(100000)</f>
        <v>-115.62858630000001</v>
      </c>
      <c r="E61" s="146">
        <f>3390527.33/(100000)</f>
        <v>33.905273299999998</v>
      </c>
      <c r="F61" s="181">
        <v>-132.04916050000017</v>
      </c>
      <c r="G61" s="148">
        <v>186.9592452</v>
      </c>
    </row>
    <row r="62" spans="3:7" ht="18" customHeight="1" x14ac:dyDescent="0.3">
      <c r="C62" s="144" t="s">
        <v>173</v>
      </c>
      <c r="D62" s="146">
        <f>97468862/(100000)</f>
        <v>974.68862000000001</v>
      </c>
      <c r="E62" s="146">
        <f>321388161/(100000)</f>
        <v>3213.8816099999999</v>
      </c>
      <c r="F62" s="181">
        <v>974.68862000000001</v>
      </c>
      <c r="G62" s="148">
        <v>3213.8816099999999</v>
      </c>
    </row>
    <row r="63" spans="3:7" ht="18" customHeight="1" x14ac:dyDescent="0.3">
      <c r="C63" s="144" t="s">
        <v>174</v>
      </c>
      <c r="D63" s="146">
        <f>-137401849.41/(100000)</f>
        <v>-1374.0184941</v>
      </c>
      <c r="E63" s="146">
        <f>-150723716.81/(100000)</f>
        <v>-1507.2371681</v>
      </c>
      <c r="F63" s="181">
        <v>-1560.6842501999997</v>
      </c>
      <c r="G63" s="148">
        <v>-1584.0373999999999</v>
      </c>
    </row>
    <row r="64" spans="3:7" ht="18" customHeight="1" x14ac:dyDescent="0.3">
      <c r="C64" s="144" t="s">
        <v>175</v>
      </c>
      <c r="D64" s="146">
        <f>-28554611.08/(100000)</f>
        <v>-285.54611080000001</v>
      </c>
      <c r="E64" s="146">
        <f>-28262212.7/(100000)</f>
        <v>-282.62212699999998</v>
      </c>
      <c r="F64" s="181">
        <v>-363.6542508</v>
      </c>
      <c r="G64" s="148">
        <v>-360.44029390000003</v>
      </c>
    </row>
    <row r="65" spans="3:7" ht="18" customHeight="1" x14ac:dyDescent="0.3">
      <c r="C65" s="144" t="s">
        <v>176</v>
      </c>
      <c r="D65" s="146">
        <f>-850524030/(100000)</f>
        <v>-8505.2402999999995</v>
      </c>
      <c r="E65" s="146">
        <f>-354361575/(100000)</f>
        <v>-3543.6157499999999</v>
      </c>
      <c r="F65" s="181">
        <v>-8505.2402999999995</v>
      </c>
      <c r="G65" s="148">
        <v>-3543.6157499999999</v>
      </c>
    </row>
    <row r="66" spans="3:7" ht="18" customHeight="1" x14ac:dyDescent="0.3">
      <c r="C66" s="144" t="s">
        <v>177</v>
      </c>
      <c r="D66" s="146">
        <f>-80061191/(100000)</f>
        <v>-800.61190999999997</v>
      </c>
      <c r="E66" s="146">
        <f>-72844880/(100000)</f>
        <v>-728.44880000000001</v>
      </c>
      <c r="F66" s="181">
        <v>-1748.2771600000001</v>
      </c>
      <c r="G66" s="148">
        <v>-728.44880000000001</v>
      </c>
    </row>
    <row r="67" spans="3:7" ht="18" customHeight="1" x14ac:dyDescent="0.3">
      <c r="C67" s="144" t="s">
        <v>178</v>
      </c>
      <c r="D67" s="146">
        <f>-5598618/(100000)</f>
        <v>-55.986179999999997</v>
      </c>
      <c r="E67" s="152">
        <f>0/(100000)</f>
        <v>0</v>
      </c>
      <c r="F67" s="181">
        <v>-113.40288</v>
      </c>
      <c r="G67" s="37">
        <v>0</v>
      </c>
    </row>
    <row r="68" spans="3:7" ht="18" customHeight="1" thickBot="1" x14ac:dyDescent="0.35">
      <c r="C68" s="139" t="s">
        <v>179</v>
      </c>
      <c r="D68" s="176">
        <f>SUM(D58:D67)-1</f>
        <v>-10163.3429612</v>
      </c>
      <c r="E68" s="176">
        <f t="shared" ref="E68" si="0">SUM(E58:E67)+0.01</f>
        <v>-2874.1103742250007</v>
      </c>
      <c r="F68" s="168">
        <f>SUM(F58:F67)+1</f>
        <v>-11447.619381499999</v>
      </c>
      <c r="G68" s="168">
        <f>SUM(G58:G67)+1</f>
        <v>-2874.6848011250008</v>
      </c>
    </row>
    <row r="69" spans="3:7" ht="18" customHeight="1" thickTop="1" x14ac:dyDescent="0.3">
      <c r="C69" s="144"/>
      <c r="D69" s="182"/>
      <c r="E69" s="182"/>
      <c r="F69" s="150"/>
      <c r="G69" s="37"/>
    </row>
    <row r="70" spans="3:7" ht="18" customHeight="1" thickBot="1" x14ac:dyDescent="0.35">
      <c r="C70" s="139" t="s">
        <v>180</v>
      </c>
      <c r="D70" s="176">
        <f>D42+D54+D68+1</f>
        <v>-460.80649965842167</v>
      </c>
      <c r="E70" s="176">
        <f t="shared" ref="E70" si="1">E42+E54+E68</f>
        <v>-80.210496608230642</v>
      </c>
      <c r="F70" s="183">
        <f>F42+F54+F68</f>
        <v>-196.52538412948161</v>
      </c>
      <c r="G70" s="183">
        <f>G42+G54+G68</f>
        <v>-1736.1394626978404</v>
      </c>
    </row>
    <row r="71" spans="3:7" ht="18" customHeight="1" thickTop="1" x14ac:dyDescent="0.3">
      <c r="C71" s="184" t="s">
        <v>181</v>
      </c>
      <c r="D71" s="180">
        <v>0</v>
      </c>
      <c r="E71" s="180">
        <v>0</v>
      </c>
      <c r="F71" s="181">
        <f>'[68]Reg 33 Cash flow Sep 19'!F71+1</f>
        <v>19.775765405900103</v>
      </c>
      <c r="G71" s="37">
        <f>231.81940004097</f>
        <v>231.81940004097001</v>
      </c>
    </row>
    <row r="72" spans="3:7" ht="18" customHeight="1" x14ac:dyDescent="0.3">
      <c r="C72" s="144" t="s">
        <v>182</v>
      </c>
      <c r="D72" s="182">
        <v>844.39561530000014</v>
      </c>
      <c r="E72" s="182">
        <v>859.59297120000008</v>
      </c>
      <c r="F72" s="181">
        <v>2224.8510673410733</v>
      </c>
      <c r="G72" s="37">
        <v>3425.1741784967899</v>
      </c>
    </row>
    <row r="73" spans="3:7" ht="18" customHeight="1" thickBot="1" x14ac:dyDescent="0.35">
      <c r="C73" s="139" t="s">
        <v>183</v>
      </c>
      <c r="D73" s="185">
        <f>+D70+D72-1</f>
        <v>382.58911564157847</v>
      </c>
      <c r="E73" s="185">
        <f>+E70+E72+1</f>
        <v>780.38247459176944</v>
      </c>
      <c r="F73" s="186">
        <f>SUM(F70:F72)+0.01</f>
        <v>2048.111448617492</v>
      </c>
      <c r="G73" s="186">
        <f>SUM(G70:G72)+0.01</f>
        <v>1920.8641158399196</v>
      </c>
    </row>
    <row r="74" spans="3:7" ht="18" customHeight="1" thickTop="1" x14ac:dyDescent="0.3">
      <c r="C74" s="139"/>
      <c r="D74" s="187"/>
      <c r="E74" s="187"/>
      <c r="F74" s="188"/>
      <c r="G74" s="188"/>
    </row>
    <row r="75" spans="3:7" ht="18" customHeight="1" x14ac:dyDescent="0.3">
      <c r="C75" s="179" t="s">
        <v>184</v>
      </c>
      <c r="D75" s="189"/>
      <c r="E75" s="189"/>
      <c r="F75" s="45"/>
      <c r="G75" s="37"/>
    </row>
    <row r="76" spans="3:7" ht="18" customHeight="1" x14ac:dyDescent="0.3">
      <c r="C76" s="144" t="s">
        <v>185</v>
      </c>
      <c r="D76" s="182">
        <f>1.3361398+0.4</f>
        <v>1.7361398000000001</v>
      </c>
      <c r="E76" s="182">
        <v>1.0053529000000001</v>
      </c>
      <c r="F76" s="180">
        <v>4.8041300000000007</v>
      </c>
      <c r="G76" s="37">
        <v>4.7339599999999997</v>
      </c>
    </row>
    <row r="77" spans="3:7" ht="18" customHeight="1" x14ac:dyDescent="0.3">
      <c r="C77" s="144" t="s">
        <v>186</v>
      </c>
      <c r="D77" s="182"/>
      <c r="E77" s="182"/>
      <c r="F77" s="180"/>
      <c r="G77" s="37"/>
    </row>
    <row r="78" spans="3:7" ht="18" customHeight="1" x14ac:dyDescent="0.3">
      <c r="C78" s="190" t="s">
        <v>187</v>
      </c>
      <c r="D78" s="182">
        <v>381.26297310000001</v>
      </c>
      <c r="E78" s="182">
        <f>772.2601468+0.3</f>
        <v>772.56014679999998</v>
      </c>
      <c r="F78" s="180">
        <v>2043.2118800000001</v>
      </c>
      <c r="G78" s="37">
        <v>1910.1064100000001</v>
      </c>
    </row>
    <row r="79" spans="3:7" ht="18" customHeight="1" x14ac:dyDescent="0.3">
      <c r="C79" s="190" t="s">
        <v>188</v>
      </c>
      <c r="D79" s="191">
        <v>0</v>
      </c>
      <c r="E79" s="191">
        <v>6.3729550000000001</v>
      </c>
      <c r="F79" s="180">
        <v>0</v>
      </c>
      <c r="G79" s="37">
        <v>6.3729550000000001</v>
      </c>
    </row>
    <row r="80" spans="3:7" hidden="1" outlineLevel="1" x14ac:dyDescent="0.3">
      <c r="C80" s="190" t="s">
        <v>189</v>
      </c>
      <c r="D80" s="152">
        <v>0</v>
      </c>
      <c r="E80" s="152">
        <v>0</v>
      </c>
      <c r="F80" s="180">
        <v>0</v>
      </c>
      <c r="G80" s="37">
        <v>0</v>
      </c>
    </row>
    <row r="81" spans="3:7" hidden="1" outlineLevel="1" x14ac:dyDescent="0.3">
      <c r="C81" s="190" t="s">
        <v>190</v>
      </c>
      <c r="D81" s="192">
        <v>0</v>
      </c>
      <c r="E81" s="192">
        <v>0</v>
      </c>
      <c r="F81" s="180">
        <v>0</v>
      </c>
      <c r="G81" s="37">
        <v>0</v>
      </c>
    </row>
    <row r="82" spans="3:7" ht="18" customHeight="1" collapsed="1" thickBot="1" x14ac:dyDescent="0.35">
      <c r="C82" s="193" t="s">
        <v>191</v>
      </c>
      <c r="D82" s="194">
        <f>SUM(D76:D81)</f>
        <v>382.9991129</v>
      </c>
      <c r="E82" s="195">
        <f>SUM(E76:E81)</f>
        <v>779.93845470000008</v>
      </c>
      <c r="F82" s="186">
        <f>SUM(F76:F81)</f>
        <v>2048.0160100000003</v>
      </c>
      <c r="G82" s="186">
        <v>1921.2133250000002</v>
      </c>
    </row>
    <row r="83" spans="3:7" ht="19.5" thickTop="1" x14ac:dyDescent="0.3">
      <c r="F83" s="196"/>
    </row>
    <row r="84" spans="3:7" x14ac:dyDescent="0.3">
      <c r="D84" s="197">
        <f>D73-D82</f>
        <v>-0.40999725842152657</v>
      </c>
      <c r="E84" s="197">
        <f>E73-E82</f>
        <v>0.44401989176935786</v>
      </c>
      <c r="F84" s="197">
        <f>F73-F82</f>
        <v>9.543861749170901E-2</v>
      </c>
      <c r="G84" s="198">
        <f>G73-G82</f>
        <v>-0.34920916008059066</v>
      </c>
    </row>
    <row r="86" spans="3:7" x14ac:dyDescent="0.3">
      <c r="D86" s="199">
        <f>D82-'[68]Reg33-BS Sep 19'!D31</f>
        <v>0.40000000000003411</v>
      </c>
      <c r="F86" s="199">
        <f>F82-'[68]Reg33-BS Sep 19'!F31</f>
        <v>0.39999795595963406</v>
      </c>
      <c r="G86" s="200">
        <f>G82-'[68]Reg33-BS Sep 19'!G31</f>
        <v>-303.63774234107314</v>
      </c>
    </row>
  </sheetData>
  <mergeCells count="3">
    <mergeCell ref="C5:C7"/>
    <mergeCell ref="D5:E5"/>
    <mergeCell ref="F5:G5"/>
  </mergeCells>
  <printOptions horizontalCentered="1"/>
  <pageMargins left="0.39370078740157483" right="0.35433070866141736" top="0.98425196850393704" bottom="0.15748031496062992" header="0.47244094488188981" footer="0.23622047244094491"/>
  <pageSetup scale="52"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32"/>
  <sheetViews>
    <sheetView showGridLines="0" view="pageBreakPreview" topLeftCell="B1" zoomScale="112" zoomScaleNormal="100" zoomScaleSheetLayoutView="112" workbookViewId="0">
      <selection activeCell="F6" sqref="F6"/>
    </sheetView>
  </sheetViews>
  <sheetFormatPr defaultRowHeight="15.75" x14ac:dyDescent="0.2"/>
  <cols>
    <col min="1" max="1" width="0.5703125" style="201" hidden="1" customWidth="1"/>
    <col min="2" max="2" width="3.140625" style="201" customWidth="1"/>
    <col min="3" max="3" width="15.7109375" style="201" customWidth="1"/>
    <col min="4" max="4" width="73.85546875" style="201" customWidth="1"/>
    <col min="5" max="5" width="15.7109375" style="201" customWidth="1"/>
    <col min="6" max="6" width="17.85546875" style="201" customWidth="1"/>
    <col min="7" max="7" width="7.85546875" style="201" customWidth="1"/>
    <col min="8" max="10" width="18.7109375" style="201" customWidth="1"/>
    <col min="11" max="11" width="20.7109375" style="201" customWidth="1"/>
    <col min="12" max="12" width="12.28515625" style="201" bestFit="1" customWidth="1"/>
    <col min="13" max="16384" width="9.140625" style="201"/>
  </cols>
  <sheetData>
    <row r="1" spans="1:10" x14ac:dyDescent="0.2">
      <c r="B1" s="202"/>
      <c r="D1" s="241"/>
      <c r="E1" s="241"/>
      <c r="F1" s="241"/>
    </row>
    <row r="2" spans="1:10" x14ac:dyDescent="0.2">
      <c r="B2" s="202"/>
    </row>
    <row r="3" spans="1:10" x14ac:dyDescent="0.2">
      <c r="B3" s="202"/>
    </row>
    <row r="4" spans="1:10" x14ac:dyDescent="0.2">
      <c r="B4" s="202"/>
    </row>
    <row r="5" spans="1:10" x14ac:dyDescent="0.2">
      <c r="A5" s="203"/>
      <c r="B5" s="204"/>
      <c r="C5" s="203"/>
      <c r="D5" s="203"/>
      <c r="E5" s="203"/>
      <c r="F5" s="203"/>
      <c r="G5" s="203"/>
    </row>
    <row r="6" spans="1:10" x14ac:dyDescent="0.2">
      <c r="A6" s="203"/>
      <c r="B6" s="205"/>
      <c r="C6" s="206"/>
      <c r="D6" s="206"/>
      <c r="E6" s="206"/>
      <c r="F6" s="206"/>
      <c r="G6" s="206"/>
    </row>
    <row r="7" spans="1:10" x14ac:dyDescent="0.2">
      <c r="A7" s="203"/>
      <c r="B7" s="207" t="s">
        <v>192</v>
      </c>
      <c r="C7" s="206"/>
      <c r="D7" s="206"/>
      <c r="E7" s="206"/>
      <c r="F7" s="206"/>
      <c r="G7" s="206"/>
    </row>
    <row r="8" spans="1:10" x14ac:dyDescent="0.2">
      <c r="A8" s="203"/>
      <c r="B8" s="205"/>
      <c r="C8" s="206"/>
      <c r="D8" s="206"/>
      <c r="E8" s="206"/>
      <c r="F8" s="206"/>
      <c r="G8" s="206"/>
    </row>
    <row r="9" spans="1:10" ht="38.25" customHeight="1" x14ac:dyDescent="0.2">
      <c r="A9" s="203"/>
      <c r="B9" s="205" t="s">
        <v>193</v>
      </c>
      <c r="C9" s="242" t="s">
        <v>194</v>
      </c>
      <c r="D9" s="242"/>
      <c r="E9" s="242"/>
      <c r="F9" s="242"/>
      <c r="G9" s="242"/>
    </row>
    <row r="10" spans="1:10" ht="117.75" customHeight="1" x14ac:dyDescent="0.2">
      <c r="A10" s="203"/>
      <c r="B10" s="205" t="s">
        <v>195</v>
      </c>
      <c r="C10" s="243" t="s">
        <v>196</v>
      </c>
      <c r="D10" s="243"/>
      <c r="E10" s="243"/>
      <c r="F10" s="243"/>
      <c r="G10" s="243"/>
    </row>
    <row r="11" spans="1:10" ht="3.75" customHeight="1" x14ac:dyDescent="0.2">
      <c r="A11" s="203"/>
      <c r="B11" s="205"/>
      <c r="C11" s="208"/>
      <c r="D11" s="208"/>
      <c r="E11" s="208"/>
      <c r="F11" s="208"/>
      <c r="G11" s="208"/>
    </row>
    <row r="12" spans="1:10" ht="221.25" customHeight="1" x14ac:dyDescent="0.2">
      <c r="A12" s="203"/>
      <c r="B12" s="205" t="s">
        <v>197</v>
      </c>
      <c r="C12" s="244" t="s">
        <v>198</v>
      </c>
      <c r="D12" s="244"/>
      <c r="E12" s="244"/>
      <c r="F12" s="244"/>
      <c r="G12" s="244"/>
    </row>
    <row r="13" spans="1:10" ht="54" customHeight="1" x14ac:dyDescent="0.2">
      <c r="A13" s="203"/>
      <c r="B13" s="205" t="s">
        <v>199</v>
      </c>
      <c r="C13" s="244" t="s">
        <v>200</v>
      </c>
      <c r="D13" s="244"/>
      <c r="E13" s="244"/>
      <c r="F13" s="244"/>
      <c r="G13" s="244"/>
    </row>
    <row r="14" spans="1:10" ht="89.25" customHeight="1" x14ac:dyDescent="0.2">
      <c r="A14" s="203"/>
      <c r="B14" s="205" t="s">
        <v>201</v>
      </c>
      <c r="C14" s="244" t="s">
        <v>202</v>
      </c>
      <c r="D14" s="244"/>
      <c r="E14" s="244"/>
      <c r="F14" s="244"/>
      <c r="G14" s="244"/>
    </row>
    <row r="15" spans="1:10" ht="70.5" customHeight="1" x14ac:dyDescent="0.2">
      <c r="A15" s="203"/>
      <c r="B15" s="205" t="s">
        <v>203</v>
      </c>
      <c r="C15" s="239" t="s">
        <v>204</v>
      </c>
      <c r="D15" s="239"/>
      <c r="E15" s="239"/>
      <c r="F15" s="239"/>
      <c r="G15" s="239"/>
    </row>
    <row r="16" spans="1:10" ht="90.75" customHeight="1" x14ac:dyDescent="0.2">
      <c r="A16" s="203"/>
      <c r="B16" s="205"/>
      <c r="C16" s="239" t="s">
        <v>205</v>
      </c>
      <c r="D16" s="239"/>
      <c r="E16" s="239"/>
      <c r="F16" s="239"/>
      <c r="G16" s="239"/>
      <c r="H16" s="201">
        <f>56+57</f>
        <v>113</v>
      </c>
      <c r="I16" s="201">
        <f>45+17</f>
        <v>62</v>
      </c>
      <c r="J16" s="201">
        <f>H16+57</f>
        <v>170</v>
      </c>
    </row>
    <row r="17" spans="1:10" ht="58.5" customHeight="1" x14ac:dyDescent="0.2">
      <c r="A17" s="203"/>
      <c r="B17" s="205" t="s">
        <v>206</v>
      </c>
      <c r="C17" s="239" t="s">
        <v>207</v>
      </c>
      <c r="D17" s="239"/>
      <c r="E17" s="239"/>
      <c r="F17" s="239"/>
      <c r="G17" s="239"/>
      <c r="I17" s="209"/>
      <c r="J17" s="209"/>
    </row>
    <row r="18" spans="1:10" ht="20.25" customHeight="1" x14ac:dyDescent="0.2">
      <c r="A18" s="203"/>
      <c r="B18" s="205" t="s">
        <v>208</v>
      </c>
      <c r="C18" s="240" t="s">
        <v>209</v>
      </c>
      <c r="D18" s="240"/>
      <c r="E18" s="240"/>
      <c r="F18" s="240"/>
      <c r="G18" s="240"/>
    </row>
    <row r="19" spans="1:10" ht="22.5" customHeight="1" x14ac:dyDescent="0.2">
      <c r="A19" s="203"/>
      <c r="B19" s="205"/>
      <c r="C19" s="210"/>
      <c r="D19" s="210"/>
      <c r="E19" s="210"/>
      <c r="F19" s="210"/>
      <c r="G19" s="210"/>
    </row>
    <row r="20" spans="1:10" x14ac:dyDescent="0.2">
      <c r="A20" s="203"/>
      <c r="B20" s="203"/>
      <c r="C20" s="206"/>
      <c r="D20" s="211"/>
      <c r="E20" s="211"/>
      <c r="F20" s="211"/>
      <c r="G20" s="211"/>
    </row>
    <row r="21" spans="1:10" x14ac:dyDescent="0.2">
      <c r="A21" s="203"/>
      <c r="B21" s="203"/>
      <c r="C21" s="212"/>
      <c r="D21" s="203"/>
      <c r="E21" s="212" t="s">
        <v>210</v>
      </c>
      <c r="F21" s="203"/>
      <c r="G21" s="203"/>
    </row>
    <row r="22" spans="1:10" x14ac:dyDescent="0.2">
      <c r="A22" s="203"/>
      <c r="B22" s="203"/>
      <c r="C22" s="212"/>
      <c r="D22" s="203"/>
      <c r="E22" s="212" t="s">
        <v>211</v>
      </c>
      <c r="F22" s="203"/>
      <c r="G22" s="203"/>
    </row>
    <row r="23" spans="1:10" x14ac:dyDescent="0.2">
      <c r="A23" s="203"/>
      <c r="B23" s="203"/>
      <c r="C23" s="213"/>
      <c r="D23" s="203"/>
      <c r="E23" s="203"/>
      <c r="F23" s="203"/>
      <c r="G23" s="203"/>
    </row>
    <row r="24" spans="1:10" x14ac:dyDescent="0.2">
      <c r="A24" s="203"/>
      <c r="B24" s="203"/>
      <c r="C24" s="213"/>
      <c r="D24" s="203"/>
      <c r="E24" s="203"/>
      <c r="F24" s="203"/>
      <c r="G24" s="203"/>
    </row>
    <row r="25" spans="1:10" x14ac:dyDescent="0.2">
      <c r="A25" s="203"/>
      <c r="B25" s="203"/>
      <c r="C25" s="203"/>
      <c r="D25" s="203"/>
      <c r="E25" s="203"/>
      <c r="F25" s="203"/>
      <c r="G25" s="203"/>
    </row>
    <row r="26" spans="1:10" x14ac:dyDescent="0.2">
      <c r="A26" s="203"/>
      <c r="B26" s="203"/>
      <c r="C26" s="203"/>
      <c r="D26" s="203"/>
      <c r="E26" s="203"/>
      <c r="F26" s="203"/>
      <c r="G26" s="203"/>
    </row>
    <row r="27" spans="1:10" x14ac:dyDescent="0.2">
      <c r="A27" s="203"/>
      <c r="B27" s="203"/>
      <c r="C27" s="203"/>
      <c r="D27" s="203"/>
      <c r="E27" s="214" t="s">
        <v>212</v>
      </c>
      <c r="F27" s="203"/>
      <c r="G27" s="203"/>
    </row>
    <row r="28" spans="1:10" x14ac:dyDescent="0.2">
      <c r="A28" s="203"/>
      <c r="B28" s="203"/>
      <c r="C28" s="215"/>
      <c r="D28" s="203"/>
      <c r="E28" s="214" t="s">
        <v>213</v>
      </c>
      <c r="F28" s="203"/>
      <c r="G28" s="203"/>
    </row>
    <row r="29" spans="1:10" x14ac:dyDescent="0.2">
      <c r="A29" s="203"/>
      <c r="B29" s="203"/>
      <c r="C29" s="203"/>
      <c r="D29" s="203"/>
      <c r="E29" s="203"/>
      <c r="F29" s="203"/>
      <c r="G29" s="203"/>
    </row>
    <row r="30" spans="1:10" x14ac:dyDescent="0.2">
      <c r="A30" s="203"/>
      <c r="B30" s="203"/>
      <c r="C30" s="216"/>
      <c r="D30" s="203"/>
      <c r="E30" s="216" t="s">
        <v>214</v>
      </c>
      <c r="F30" s="203"/>
      <c r="G30" s="203"/>
    </row>
    <row r="31" spans="1:10" x14ac:dyDescent="0.2">
      <c r="A31" s="203"/>
      <c r="B31" s="203"/>
      <c r="C31" s="216"/>
      <c r="D31" s="203"/>
      <c r="E31" s="216" t="s">
        <v>215</v>
      </c>
      <c r="F31" s="203"/>
      <c r="G31" s="203"/>
    </row>
    <row r="32" spans="1:10" x14ac:dyDescent="0.2">
      <c r="A32" s="203"/>
      <c r="B32" s="203"/>
      <c r="C32" s="203"/>
      <c r="D32" s="203"/>
      <c r="E32" s="203"/>
      <c r="F32" s="203"/>
      <c r="G32" s="203"/>
    </row>
  </sheetData>
  <mergeCells count="10">
    <mergeCell ref="C15:G15"/>
    <mergeCell ref="C16:G16"/>
    <mergeCell ref="C17:G17"/>
    <mergeCell ref="C18:G18"/>
    <mergeCell ref="D1:F1"/>
    <mergeCell ref="C9:G9"/>
    <mergeCell ref="C10:G10"/>
    <mergeCell ref="C12:G12"/>
    <mergeCell ref="C13:G13"/>
    <mergeCell ref="C14:G14"/>
  </mergeCells>
  <printOptions horizontalCentered="1"/>
  <pageMargins left="0.11811023622047245" right="0.27559055118110237" top="1.0629921259842521" bottom="0.11811023622047245" header="0.62992125984251968" footer="0.23622047244094491"/>
  <pageSetup paperSize="9" scale="7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Reg 33-BS Sep 19 VP </vt:lpstr>
      <vt:lpstr>Reg 33-P&amp;L Sep 19 VP</vt:lpstr>
      <vt:lpstr>Reg 33 Cash flow Sep 19 VP</vt:lpstr>
      <vt:lpstr>Reg 33-notes Sep 19</vt:lpstr>
      <vt:lpstr>'Reg 33 Cash flow Sep 19 VP'!Print_Area</vt:lpstr>
      <vt:lpstr>'Reg 33-BS Sep 19 VP '!Print_Area</vt:lpstr>
      <vt:lpstr>'Reg 33-notes Sep 19'!Print_Area</vt:lpstr>
      <vt:lpstr>'Reg 33-P&amp;L Sep 19 VP'!Print_Area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Sandesh</dc:creator>
  <cp:lastModifiedBy>Sandesh</cp:lastModifiedBy>
  <dcterms:created xsi:type="dcterms:W3CDTF">2019-11-06T09:12:52Z</dcterms:created>
  <dcterms:modified xsi:type="dcterms:W3CDTF">2019-11-06T10:13:11Z</dcterms:modified>
</cp:coreProperties>
</file>